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миграционная" sheetId="1" r:id="rId1"/>
    <sheet name="налоговая" sheetId="2" r:id="rId2"/>
    <sheet name="занятость" sheetId="3" r:id="rId3"/>
    <sheet name="стр.2" sheetId="4" r:id="rId4"/>
    <sheet name="данные" sheetId="5" r:id="rId5"/>
  </sheets>
  <definedNames>
    <definedName name="_xlnm.Print_Area" localSheetId="2">'занятость'!$B$1:$EE$85</definedName>
    <definedName name="_xlnm.Print_Area" localSheetId="0">'миграционная'!$B$1:$EE$85</definedName>
    <definedName name="_xlnm.Print_Area" localSheetId="1">'налоговая'!$B$1:$EE$85</definedName>
    <definedName name="_xlnm.Print_Area" localSheetId="3">'стр.2'!$A$1:$ED$78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imes New Roman"/>
            <family val="1"/>
          </rPr>
          <t xml:space="preserve">Количество знаков в значении, красный - превышает допустимую длину
</t>
        </r>
      </text>
    </comment>
  </commentList>
</comments>
</file>

<file path=xl/sharedStrings.xml><?xml version="1.0" encoding="utf-8"?>
<sst xmlns="http://schemas.openxmlformats.org/spreadsheetml/2006/main" count="402" uniqueCount="191">
  <si>
    <t>Приложение N 10</t>
  </si>
  <si>
    <t>к приказу ФМС России
от 28.06.2010 N 147</t>
  </si>
  <si>
    <t>ФОРМА</t>
  </si>
  <si>
    <t>УВЕДОМЛЕНИЯ О РАСТОРЖЕНИИ ТРУДОВОГО ДОГОВОРА ИЛИ ГРАЖДАНСКО-ПРАВОВОГО ДОГОВОРА</t>
  </si>
  <si>
    <t xml:space="preserve"> С ИНОСТРАННЫМ ГРАЖДАНИНОМ, ПРИБЫВШИМ В РОССИЙСКУЮ ФЕДЕРАЦИЮ В ПОРЯДКЕ,</t>
  </si>
  <si>
    <t>НЕ ТРЕБУЮЩЕМ ПОЛУЧЕНИЯ ВИЗЫ</t>
  </si>
  <si>
    <t>УВЕДОМЛЕНИЕ</t>
  </si>
  <si>
    <t>О РАСТОРЖЕНИИ ТРУДОВОГО ДОГОВОРА ИЛИ ГРАЖДАНСКО-ПРАВОВОГО ДОГОВОРА НА ВЫПОЛНЕНИЕ</t>
  </si>
  <si>
    <t xml:space="preserve"> РАБОТ (ОКАЗАНИЕ УСЛУГ) С  ИНОСТРАННЫМ ГРАЖДАНИНОМ, ПРИБЫВШИМ В РОССИЙСКУЮ </t>
  </si>
  <si>
    <t>ФЕДЕРАЦИЮ В ПОРЯДКЕ, НЕ ТРЕБУЮЩЕМ ПОЛУЧЕНИЯ ВИЗЫ</t>
  </si>
  <si>
    <t>Настоящее уведомление представляется в адрес:</t>
  </si>
  <si>
    <t>(наименование получателя настоящего уведомления: территориальный орган ФМС России, орган исполнительной власти,</t>
  </si>
  <si>
    <t>ведающий вопросами занятости населения в соответствующем субъекте Российской Федерации)</t>
  </si>
  <si>
    <t>1. Сведения о работодателе или заказчике работ (услуг):</t>
  </si>
  <si>
    <t>(наименование юридического лица, Ф.И.О. индивидуального предпринимателя или Ф.И.О. физического лица)</t>
  </si>
  <si>
    <t>(номер свидетельства о внесении в Единый государственный реестр юридических лиц (ЕГРЮЛ) или Единый государственный</t>
  </si>
  <si>
    <t>реестр индивидуальных предпринимателей (ЕГРИП))</t>
  </si>
  <si>
    <t>(номер свидетельства о постановке на учет в налоговом органе, ИНН юридического лица или индивидуального предпринимателя,</t>
  </si>
  <si>
    <t>код причины постановки на учет (КПП))</t>
  </si>
  <si>
    <t>(юридический адрес (для физического лица - адрес регистрации по месту жительства) работодателя или заказчика работ (услуг))</t>
  </si>
  <si>
    <t>(фактический адрес (для физического лица - адрес фактического места жительства) работодателя или заказчика работ (услуг))</t>
  </si>
  <si>
    <t>Статус работодателя или заказчика работ (услуг)</t>
  </si>
  <si>
    <t xml:space="preserve">(нужное отметить </t>
  </si>
  <si>
    <t>X</t>
  </si>
  <si>
    <t>или</t>
  </si>
  <si>
    <t>V</t>
  </si>
  <si>
    <t>):</t>
  </si>
  <si>
    <t>Х</t>
  </si>
  <si>
    <t>-</t>
  </si>
  <si>
    <t>российское юридическое лицо</t>
  </si>
  <si>
    <t>российское юридическое лицо с иностранными инвестициями (смешанный капитал)</t>
  </si>
  <si>
    <t>иностранное юридическое лицо</t>
  </si>
  <si>
    <t>российский гражданин, зарегистрированный в качестве индивидуального предпринимателя без образования юридического лица</t>
  </si>
  <si>
    <t>иностранный гражданин, зарегистрированный в качестве индивидуального предпринимателя без образования юридического лица</t>
  </si>
  <si>
    <t>физическое лицо (гражданин Российской Федерации)</t>
  </si>
  <si>
    <t>физическое лицо (иностранный гражданин)</t>
  </si>
  <si>
    <t>Основной вид экономической деятельности в соответствии с Общероссийским классификатором видов экономической деятельности</t>
  </si>
  <si>
    <t>(ОКВЭД):</t>
  </si>
  <si>
    <t>линия отрыва</t>
  </si>
  <si>
    <t>Отрывная часть бланка уведомления о расторжении трудового договора или гражданско-правового договора на выполнение</t>
  </si>
  <si>
    <t>работ (оказание услуг) с иностранным гражданином, прибывшим в Российскую Федерацию в порядке, не требующем получения визы.</t>
  </si>
  <si>
    <t>Настоящим подтверждается, что работодателем или заказчиком работ (услуг)</t>
  </si>
  <si>
    <t>в установленном порядке направлено в адрес:</t>
  </si>
  <si>
    <t>уведомление о расторжении трудового договора или гражданско-правового договора на выполнение работ (оказание услуг) с</t>
  </si>
  <si>
    <t>Фамилия</t>
  </si>
  <si>
    <t>Имя</t>
  </si>
  <si>
    <t xml:space="preserve">Отчество (при наличии) </t>
  </si>
  <si>
    <t>Пол: муж.</t>
  </si>
  <si>
    <t xml:space="preserve">жен. </t>
  </si>
  <si>
    <t>.</t>
  </si>
  <si>
    <t xml:space="preserve">Гражданство </t>
  </si>
  <si>
    <t>Дата рождения:число</t>
  </si>
  <si>
    <t>месяц</t>
  </si>
  <si>
    <t>год</t>
  </si>
  <si>
    <t xml:space="preserve">Место рождения </t>
  </si>
  <si>
    <t>Документ, удостоверяющий личность:   вид</t>
  </si>
  <si>
    <t xml:space="preserve">выдан: число </t>
  </si>
  <si>
    <t>серия</t>
  </si>
  <si>
    <t>номер</t>
  </si>
  <si>
    <t>оборотная сторона бланка уведомления</t>
  </si>
  <si>
    <t>2. Сведения об иностранном гражданине, с которым работодателем или заказчиком работ (услуг) расторгнут трудовой договор или гражданско-правовой договор на выполнение работ (оказание услуг):</t>
  </si>
  <si>
    <t>Отчество</t>
  </si>
  <si>
    <t>Дата рождения: число</t>
  </si>
  <si>
    <t>Документ, удостоверяющий личность: вид</t>
  </si>
  <si>
    <t>Профессия, специальность в соответствии с Общероссийским классификатором профессий рабочих, должностей служащих и тарифных разрядов (ОКПДТР), по которой иностранный гражданин или лицо без гражданства осуществляет трудовую деятельность:</t>
  </si>
  <si>
    <t>Квалификация</t>
  </si>
  <si>
    <t>Стаж трудовой деятельности по профессии, специальности: лет</t>
  </si>
  <si>
    <t>месяцев</t>
  </si>
  <si>
    <t>Дата расторжения с иностранным гражданином трудового договора или гражданско-правового договора:</t>
  </si>
  <si>
    <t>число</t>
  </si>
  <si>
    <t xml:space="preserve">месяц </t>
  </si>
  <si>
    <t xml:space="preserve"> год </t>
  </si>
  <si>
    <t xml:space="preserve">Основания расторжения трудового договора в соответствии с Трудовым Кодексом РФ: </t>
  </si>
  <si>
    <t>пункт</t>
  </si>
  <si>
    <t>статья:</t>
  </si>
  <si>
    <t>Планируемый период осуществления трудовой деятельности иностранным гражданином согласно трудовому или гражданско-правовому</t>
  </si>
  <si>
    <t>договору на выполнение работ (оказание услуг): лет</t>
  </si>
  <si>
    <t>недель</t>
  </si>
  <si>
    <t xml:space="preserve">Полис добровольного медицинского страхования (при наличии): </t>
  </si>
  <si>
    <t xml:space="preserve">наименование </t>
  </si>
  <si>
    <t>страховой компании</t>
  </si>
  <si>
    <t>Разрешение на работу:   серия</t>
  </si>
  <si>
    <t>выдано: число</t>
  </si>
  <si>
    <t>Действительно до:      число</t>
  </si>
  <si>
    <t>Территория действия:</t>
  </si>
  <si>
    <t>Орган, выдавший разрешение на работу:</t>
  </si>
  <si>
    <t>Дата постановки на миграционный учет:</t>
  </si>
  <si>
    <t>Орган, поставивший на миграционный учет:</t>
  </si>
  <si>
    <t>3. Достоверность сведений, изложенных в настоящем уведомлении, подтверждаю:</t>
  </si>
  <si>
    <t>Паспортные данные лица, представляющего настоящее уведомление:</t>
  </si>
  <si>
    <t>Место печати
(для уведомляющей организации)</t>
  </si>
  <si>
    <t>Ф.И.О.</t>
  </si>
  <si>
    <t>Серия</t>
  </si>
  <si>
    <t>Номер</t>
  </si>
  <si>
    <t>Выдан "</t>
  </si>
  <si>
    <t>"</t>
  </si>
  <si>
    <t xml:space="preserve"> г.</t>
  </si>
  <si>
    <t>Кем выдан:</t>
  </si>
  <si>
    <t>Подпись лица,
сдающего уведомление</t>
  </si>
  <si>
    <t>Дата приема уведомления: "</t>
  </si>
  <si>
    <t>Ф.И.О. сотрудника органа (организации), принявшего(ей) уведомление:</t>
  </si>
  <si>
    <t>После заполнения и приема уведомления территориальным органом ФМС России, органом исполнительной власти,</t>
  </si>
  <si>
    <t>ведающим вопросами занятости населения в соответствующем субъекте Российской Федерации, либо организацией федеральной почтовой связи</t>
  </si>
  <si>
    <t>отрывная часть бланка уведомления подлежит возврату уведомителю</t>
  </si>
  <si>
    <t>Достоверность сведений, изложенных в настоящем уведомлении, подтверждаю:</t>
  </si>
  <si>
    <t>Отметка органа (организации), принявшего(ей) уведомление</t>
  </si>
  <si>
    <t>Подпись сотрудника</t>
  </si>
  <si>
    <t>Если Вы не видите ярлычков, нужно зайти в меню Вид&gt;Окна&gt;упорядочить все, поставить галку "Только окна текущей книги" ОК, внизу Вы должны видеть пять ярлыков листов данной книги</t>
  </si>
  <si>
    <t>Заполняем зеленые поля данной вкладки</t>
  </si>
  <si>
    <t>Количество знаков в значении</t>
  </si>
  <si>
    <t>В чей адрес отправляются уведомления</t>
  </si>
  <si>
    <t>краткое название</t>
  </si>
  <si>
    <t xml:space="preserve">Управление ФМС по Калужской области </t>
  </si>
  <si>
    <t>полное название</t>
  </si>
  <si>
    <t>МИФНС России №6 по Калужской области</t>
  </si>
  <si>
    <t>Государственная инспекция труда по Калужской области</t>
  </si>
  <si>
    <t>Все числовые данные в области обведенной красной рамкой пишутся ОБЯЗАТЕЛЬНО с первым любым символом</t>
  </si>
  <si>
    <t>Сведения об организации, принимающей иностранца</t>
  </si>
  <si>
    <t>наименование юридического лица, Ф.И.О. индивидуального предпринимателя или Ф.И.О. физического лица</t>
  </si>
  <si>
    <t>ООО "Рога и копыта"</t>
  </si>
  <si>
    <r>
      <t>ЕГРН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</si>
  <si>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"12345678912345</t>
  </si>
  <si>
    <r>
      <t>ИНН/КПП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</si>
  <si>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/4025000000/002501001</t>
  </si>
  <si>
    <r>
      <t>юридический адрес</t>
    </r>
    <r>
      <rPr>
        <sz val="7"/>
        <rFont val="Arial Cyr"/>
        <family val="2"/>
      </rPr>
      <t xml:space="preserve"> (для физического лица - адрес регистрации по месту жительства) работодателя или заказчика работ (услуг</t>
    </r>
  </si>
  <si>
    <t>245127, Пензенская обл, дер.Криворуково, д.4, кв.15</t>
  </si>
  <si>
    <t xml:space="preserve">Основной вид экономической деятельности в соответствии с Общероссийским классификатором видов </t>
  </si>
  <si>
    <t>17.72, 51.42.1</t>
  </si>
  <si>
    <t xml:space="preserve">В закладке "миграционная" дополнительно указать: Статус работодателя или заказчика работ (услуг) </t>
  </si>
  <si>
    <t>сведения о лице,  снимающемся с учета</t>
  </si>
  <si>
    <t>Жыкыкбек</t>
  </si>
  <si>
    <t>Ирма</t>
  </si>
  <si>
    <t>Отчество (если есть)</t>
  </si>
  <si>
    <t>Довлатовна</t>
  </si>
  <si>
    <t>пол (указать строго "м" или "ж")</t>
  </si>
  <si>
    <t>ж</t>
  </si>
  <si>
    <t>гражданство</t>
  </si>
  <si>
    <t>кыргызстан</t>
  </si>
  <si>
    <r>
      <t xml:space="preserve">дата рождения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</si>
  <si>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.15.04.1970</t>
  </si>
  <si>
    <t>местро рждения</t>
  </si>
  <si>
    <t>Киргизская республика</t>
  </si>
  <si>
    <t>паспорт</t>
  </si>
  <si>
    <r>
      <t xml:space="preserve">Дата выдачи документа удостоверяющего личность 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</si>
  <si>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.18.19.1987</t>
  </si>
  <si>
    <t>серия документа удостоверяющего личность</t>
  </si>
  <si>
    <t>АС</t>
  </si>
  <si>
    <r>
      <t xml:space="preserve">номер документа удостоверяющего личность 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</si>
  <si>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.1234567890123456789</t>
  </si>
  <si>
    <t xml:space="preserve">Профессия, специальность в соответствии с Общероссийским классификатором профессий рабочих, должностей </t>
  </si>
  <si>
    <t>грузчик</t>
  </si>
  <si>
    <r>
      <t xml:space="preserve">Стаж трудовой деятельности по профессии, специальности: лет 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</si>
  <si>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.56</t>
  </si>
  <si>
    <r>
      <t xml:space="preserve">Стаж трудовой деятельности по профессии, специальности: месяцев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</si>
  <si>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.18</t>
  </si>
  <si>
    <r>
      <t>Дата РАСТОРЖЕНИЯ с иностранным гражданином трудового договора или гражданско-правового договора: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</si>
  <si>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.12.15.1987</t>
  </si>
  <si>
    <r>
      <t xml:space="preserve">Основания расторжения трудового договора в соответствии с Трудовым Кодексом Российской Федерации: пункт  </t>
    </r>
    <r>
      <rPr>
        <sz val="6"/>
        <rFont val="Arial Cyr"/>
        <family val="2"/>
      </rPr>
      <t>(все числовые показатели обязательно вносятся с первым любым символом) (Значение в формате **)</t>
    </r>
  </si>
  <si>
    <t>.06</t>
  </si>
  <si>
    <r>
      <t xml:space="preserve">статья </t>
    </r>
    <r>
      <rPr>
        <sz val="6"/>
        <rFont val="Arial Cyr"/>
        <family val="2"/>
      </rPr>
      <t xml:space="preserve"> (все числовые показатели обязательно вносятся с первым любым символом)</t>
    </r>
  </si>
  <si>
    <t>.81</t>
  </si>
  <si>
    <r>
      <t xml:space="preserve">Планируемый период осуществления трудовой деятельности иностранным гражданином согласно трудовому или гражданско-правовому договору на выполнение работ (оказание услуг): лет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</si>
  <si>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.08</t>
  </si>
  <si>
    <r>
      <t>месяцев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</si>
  <si>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.14</t>
  </si>
  <si>
    <r>
      <t>недель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</si>
  <si>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.6</t>
  </si>
  <si>
    <r>
      <t xml:space="preserve">Полис добровольного медицинского страхования (при наличии):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</si>
  <si>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.123456789</t>
  </si>
  <si>
    <t>наименование страховой компании</t>
  </si>
  <si>
    <t>"Ментос"</t>
  </si>
  <si>
    <t>Разрешение на работу:      серия</t>
  </si>
  <si>
    <t>БВ</t>
  </si>
  <si>
    <r>
      <t xml:space="preserve">номер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</si>
  <si>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 xml:space="preserve">выдано: число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</si>
  <si>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.12.04.1986</t>
  </si>
  <si>
    <r>
      <t>Действительно до:      число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</si>
  <si>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.12.08.1645</t>
  </si>
  <si>
    <t>Пензенская обл.</t>
  </si>
  <si>
    <t>Пензюк</t>
  </si>
  <si>
    <r>
      <t xml:space="preserve">Дата постановки на миграционный учет: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</si>
  <si>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.23.09.1946</t>
  </si>
  <si>
    <t>Пензняк</t>
  </si>
  <si>
    <t>ФИО</t>
  </si>
  <si>
    <t>иванова марья петровна</t>
  </si>
  <si>
    <t>27 25</t>
  </si>
  <si>
    <t xml:space="preserve">число </t>
  </si>
  <si>
    <t>месяц (прописью)</t>
  </si>
  <si>
    <t>января</t>
  </si>
  <si>
    <t>ОВД Тушино</t>
  </si>
  <si>
    <t>Печать: выделяем ярлычки "миграционная", "налоговая", "занятость" и отправляем на печать два экземпляра, затем переворачиваем лист и отправляем на печать 6 копий ярлычка "стр.2"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</si>
</sst>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sz val="24"/>
      <name val="Arial Cyr"/>
      <family val="2"/>
    </font>
    <font>
      <sz val="7"/>
      <name val="Arial Cyr"/>
      <family val="2"/>
    </font>
    <font>
      <b/>
      <sz val="8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sz val="20"/>
      <name val="Arial Cyr"/>
      <family val="2"/>
    </font>
    <font>
      <sz val="6"/>
      <name val="Arial Cyr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0"/>
      </right>
      <top style="thin">
        <color indexed="8"/>
      </top>
      <bottom>
        <color indexed="63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ck">
        <color indexed="1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13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3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medium">
        <color indexed="8"/>
      </left>
      <right style="thin">
        <color indexed="8"/>
      </right>
      <top style="thick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4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Border="1" applyAlignment="1">
      <alignment horizontal="right"/>
    </xf>
    <xf numFmtId="164" fontId="20" fillId="0" borderId="0" xfId="0" applyFont="1" applyAlignment="1">
      <alignment wrapText="1"/>
    </xf>
    <xf numFmtId="164" fontId="20" fillId="0" borderId="0" xfId="0" applyFont="1" applyBorder="1" applyAlignment="1">
      <alignment horizontal="right" wrapText="1"/>
    </xf>
    <xf numFmtId="164" fontId="19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19" fillId="0" borderId="10" xfId="0" applyFont="1" applyFill="1" applyBorder="1" applyAlignment="1">
      <alignment/>
    </xf>
    <xf numFmtId="165" fontId="19" fillId="0" borderId="11" xfId="0" applyNumberFormat="1" applyFont="1" applyFill="1" applyBorder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 wrapText="1"/>
    </xf>
    <xf numFmtId="164" fontId="19" fillId="0" borderId="0" xfId="0" applyFont="1" applyAlignment="1">
      <alignment vertical="center"/>
    </xf>
    <xf numFmtId="164" fontId="19" fillId="0" borderId="0" xfId="0" applyFont="1" applyBorder="1" applyAlignment="1">
      <alignment/>
    </xf>
    <xf numFmtId="165" fontId="19" fillId="0" borderId="0" xfId="0" applyNumberFormat="1" applyFont="1" applyAlignment="1">
      <alignment/>
    </xf>
    <xf numFmtId="164" fontId="19" fillId="0" borderId="11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 vertical="top"/>
    </xf>
    <xf numFmtId="165" fontId="19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19" fillId="0" borderId="12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right"/>
    </xf>
    <xf numFmtId="165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left"/>
    </xf>
    <xf numFmtId="164" fontId="19" fillId="0" borderId="14" xfId="0" applyNumberFormat="1" applyFont="1" applyBorder="1" applyAlignment="1">
      <alignment horizontal="left"/>
    </xf>
    <xf numFmtId="165" fontId="19" fillId="0" borderId="14" xfId="0" applyNumberFormat="1" applyFont="1" applyBorder="1" applyAlignment="1">
      <alignment horizontal="left"/>
    </xf>
    <xf numFmtId="165" fontId="19" fillId="0" borderId="14" xfId="0" applyNumberFormat="1" applyFont="1" applyBorder="1" applyAlignment="1">
      <alignment/>
    </xf>
    <xf numFmtId="165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23" fillId="0" borderId="11" xfId="0" applyFont="1" applyBorder="1" applyAlignment="1">
      <alignment horizontal="center"/>
    </xf>
    <xf numFmtId="164" fontId="24" fillId="0" borderId="0" xfId="0" applyFont="1" applyAlignment="1">
      <alignment/>
    </xf>
    <xf numFmtId="165" fontId="19" fillId="0" borderId="0" xfId="0" applyNumberFormat="1" applyFont="1" applyBorder="1" applyAlignment="1">
      <alignment horizontal="left" vertical="center"/>
    </xf>
    <xf numFmtId="165" fontId="19" fillId="0" borderId="0" xfId="0" applyNumberFormat="1" applyFont="1" applyAlignment="1">
      <alignment horizontal="left" vertical="center"/>
    </xf>
    <xf numFmtId="165" fontId="19" fillId="0" borderId="0" xfId="0" applyNumberFormat="1" applyFont="1" applyBorder="1" applyAlignment="1">
      <alignment/>
    </xf>
    <xf numFmtId="165" fontId="19" fillId="0" borderId="0" xfId="0" applyNumberFormat="1" applyFont="1" applyAlignment="1">
      <alignment horizontal="left"/>
    </xf>
    <xf numFmtId="165" fontId="19" fillId="0" borderId="15" xfId="0" applyNumberFormat="1" applyFont="1" applyBorder="1" applyAlignment="1">
      <alignment horizontal="right"/>
    </xf>
    <xf numFmtId="165" fontId="19" fillId="0" borderId="15" xfId="0" applyNumberFormat="1" applyFont="1" applyBorder="1" applyAlignment="1">
      <alignment horizontal="left"/>
    </xf>
    <xf numFmtId="165" fontId="19" fillId="0" borderId="16" xfId="0" applyNumberFormat="1" applyFont="1" applyBorder="1" applyAlignment="1">
      <alignment horizontal="center"/>
    </xf>
    <xf numFmtId="164" fontId="19" fillId="0" borderId="0" xfId="0" applyFont="1" applyAlignment="1">
      <alignment vertical="center" wrapText="1"/>
    </xf>
    <xf numFmtId="164" fontId="20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left" wrapText="1"/>
    </xf>
    <xf numFmtId="165" fontId="19" fillId="0" borderId="15" xfId="0" applyNumberFormat="1" applyFont="1" applyBorder="1" applyAlignment="1">
      <alignment/>
    </xf>
    <xf numFmtId="164" fontId="19" fillId="0" borderId="16" xfId="0" applyNumberFormat="1" applyFont="1" applyBorder="1" applyAlignment="1">
      <alignment horizontal="right"/>
    </xf>
    <xf numFmtId="164" fontId="19" fillId="0" borderId="15" xfId="0" applyNumberFormat="1" applyFont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right"/>
    </xf>
    <xf numFmtId="164" fontId="19" fillId="0" borderId="15" xfId="0" applyNumberFormat="1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center"/>
    </xf>
    <xf numFmtId="165" fontId="20" fillId="0" borderId="0" xfId="0" applyNumberFormat="1" applyFont="1" applyBorder="1" applyAlignment="1">
      <alignment horizontal="justify" vertical="top" wrapText="1"/>
    </xf>
    <xf numFmtId="165" fontId="19" fillId="0" borderId="0" xfId="0" applyNumberFormat="1" applyFont="1" applyAlignment="1">
      <alignment/>
    </xf>
    <xf numFmtId="165" fontId="19" fillId="0" borderId="10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165" fontId="19" fillId="0" borderId="0" xfId="0" applyNumberFormat="1" applyFont="1" applyBorder="1" applyAlignment="1">
      <alignment horizontal="justify" wrapText="1"/>
    </xf>
    <xf numFmtId="165" fontId="19" fillId="0" borderId="0" xfId="0" applyNumberFormat="1" applyFont="1" applyAlignment="1">
      <alignment horizontal="justify" wrapText="1"/>
    </xf>
    <xf numFmtId="165" fontId="19" fillId="0" borderId="15" xfId="0" applyNumberFormat="1" applyFont="1" applyBorder="1" applyAlignment="1">
      <alignment horizontal="left" wrapText="1"/>
    </xf>
    <xf numFmtId="165" fontId="19" fillId="0" borderId="16" xfId="0" applyNumberFormat="1" applyFont="1" applyBorder="1" applyAlignment="1">
      <alignment horizontal="right"/>
    </xf>
    <xf numFmtId="165" fontId="19" fillId="0" borderId="15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 vertical="center" wrapText="1"/>
    </xf>
    <xf numFmtId="164" fontId="25" fillId="0" borderId="14" xfId="0" applyNumberFormat="1" applyFont="1" applyBorder="1" applyAlignment="1">
      <alignment/>
    </xf>
    <xf numFmtId="164" fontId="19" fillId="0" borderId="14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center" vertical="top" wrapText="1"/>
    </xf>
    <xf numFmtId="165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 horizontal="center" vertical="top" wrapText="1"/>
    </xf>
    <xf numFmtId="165" fontId="19" fillId="0" borderId="12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 vertical="top"/>
    </xf>
    <xf numFmtId="164" fontId="0" fillId="0" borderId="0" xfId="0" applyFont="1" applyBorder="1" applyAlignment="1">
      <alignment horizontal="center" wrapText="1"/>
    </xf>
    <xf numFmtId="164" fontId="26" fillId="0" borderId="0" xfId="0" applyFont="1" applyBorder="1" applyAlignment="1">
      <alignment horizontal="center"/>
    </xf>
    <xf numFmtId="164" fontId="27" fillId="0" borderId="0" xfId="0" applyFont="1" applyAlignment="1">
      <alignment horizont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vertical="center" wrapText="1"/>
    </xf>
    <xf numFmtId="164" fontId="0" fillId="0" borderId="21" xfId="0" applyBorder="1" applyAlignment="1">
      <alignment horizontal="center" vertical="center" wrapText="1"/>
    </xf>
    <xf numFmtId="164" fontId="0" fillId="4" borderId="22" xfId="0" applyFont="1" applyFill="1" applyBorder="1" applyAlignment="1">
      <alignment vertical="center" wrapText="1"/>
    </xf>
    <xf numFmtId="164" fontId="0" fillId="0" borderId="23" xfId="0" applyFont="1" applyBorder="1" applyAlignment="1">
      <alignment vertical="center" wrapText="1"/>
    </xf>
    <xf numFmtId="164" fontId="0" fillId="0" borderId="24" xfId="0" applyBorder="1" applyAlignment="1">
      <alignment horizontal="center" vertical="center" wrapText="1"/>
    </xf>
    <xf numFmtId="164" fontId="0" fillId="4" borderId="25" xfId="0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0" borderId="26" xfId="0" applyFont="1" applyBorder="1" applyAlignment="1">
      <alignment horizontal="center" vertical="center" wrapText="1"/>
    </xf>
    <xf numFmtId="164" fontId="27" fillId="0" borderId="27" xfId="0" applyFont="1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0" fillId="4" borderId="28" xfId="0" applyFont="1" applyFill="1" applyBorder="1" applyAlignment="1">
      <alignment vertical="center" wrapText="1"/>
    </xf>
    <xf numFmtId="164" fontId="0" fillId="24" borderId="0" xfId="0" applyFill="1" applyAlignment="1">
      <alignment/>
    </xf>
    <xf numFmtId="164" fontId="0" fillId="0" borderId="11" xfId="0" applyFont="1" applyBorder="1" applyAlignment="1">
      <alignment horizontal="center" vertical="center" wrapText="1"/>
    </xf>
    <xf numFmtId="164" fontId="0" fillId="0" borderId="29" xfId="0" applyBorder="1" applyAlignment="1">
      <alignment horizontal="center" vertical="center" wrapText="1"/>
    </xf>
    <xf numFmtId="165" fontId="0" fillId="4" borderId="30" xfId="0" applyNumberFormat="1" applyFont="1" applyFill="1" applyBorder="1" applyAlignment="1">
      <alignment vertical="center"/>
    </xf>
    <xf numFmtId="164" fontId="0" fillId="0" borderId="12" xfId="0" applyBorder="1" applyAlignment="1">
      <alignment horizontal="center" vertical="center" wrapText="1"/>
    </xf>
    <xf numFmtId="164" fontId="0" fillId="4" borderId="30" xfId="0" applyFont="1" applyFill="1" applyBorder="1" applyAlignment="1">
      <alignment vertical="center"/>
    </xf>
    <xf numFmtId="164" fontId="29" fillId="0" borderId="11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0" fillId="4" borderId="30" xfId="0" applyFont="1" applyFill="1" applyBorder="1" applyAlignment="1">
      <alignment vertical="center" wrapText="1"/>
    </xf>
    <xf numFmtId="164" fontId="27" fillId="0" borderId="11" xfId="0" applyFont="1" applyBorder="1" applyAlignment="1">
      <alignment horizontal="center" vertical="center" wrapText="1"/>
    </xf>
    <xf numFmtId="164" fontId="27" fillId="0" borderId="29" xfId="0" applyFont="1" applyBorder="1" applyAlignment="1">
      <alignment horizontal="center" vertical="center" wrapText="1"/>
    </xf>
    <xf numFmtId="165" fontId="0" fillId="4" borderId="30" xfId="0" applyNumberFormat="1" applyFont="1" applyFill="1" applyBorder="1" applyAlignment="1">
      <alignment vertical="center" wrapText="1"/>
    </xf>
    <xf numFmtId="165" fontId="19" fillId="24" borderId="0" xfId="0" applyNumberFormat="1" applyFont="1" applyFill="1" applyAlignment="1">
      <alignment/>
    </xf>
    <xf numFmtId="164" fontId="30" fillId="4" borderId="30" xfId="0" applyFont="1" applyFill="1" applyBorder="1" applyAlignment="1">
      <alignment wrapText="1"/>
    </xf>
    <xf numFmtId="164" fontId="27" fillId="0" borderId="31" xfId="0" applyFont="1" applyBorder="1" applyAlignment="1">
      <alignment horizontal="center" vertical="center" wrapText="1"/>
    </xf>
    <xf numFmtId="164" fontId="27" fillId="0" borderId="32" xfId="0" applyFont="1" applyBorder="1" applyAlignment="1">
      <alignment horizontal="center" vertical="center" wrapText="1"/>
    </xf>
    <xf numFmtId="164" fontId="30" fillId="4" borderId="33" xfId="0" applyFont="1" applyFill="1" applyBorder="1" applyAlignment="1">
      <alignment wrapText="1"/>
    </xf>
    <xf numFmtId="164" fontId="31" fillId="0" borderId="34" xfId="0" applyFont="1" applyBorder="1" applyAlignment="1">
      <alignment horizontal="center" vertical="center" textRotation="90"/>
    </xf>
    <xf numFmtId="164" fontId="0" fillId="0" borderId="35" xfId="0" applyFont="1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4" borderId="37" xfId="0" applyFont="1" applyFill="1" applyBorder="1" applyAlignment="1">
      <alignment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38" xfId="0" applyFont="1" applyBorder="1" applyAlignment="1">
      <alignment horizontal="center" vertical="center" wrapText="1"/>
    </xf>
    <xf numFmtId="164" fontId="0" fillId="0" borderId="39" xfId="0" applyBorder="1" applyAlignment="1">
      <alignment horizontal="center" vertical="center" wrapText="1"/>
    </xf>
    <xf numFmtId="164" fontId="0" fillId="4" borderId="40" xfId="0" applyFont="1" applyFill="1" applyBorder="1" applyAlignment="1">
      <alignment vertical="center" wrapText="1"/>
    </xf>
    <xf numFmtId="164" fontId="27" fillId="0" borderId="12" xfId="0" applyFont="1" applyBorder="1" applyAlignment="1">
      <alignment horizontal="center" vertical="center" wrapText="1"/>
    </xf>
    <xf numFmtId="164" fontId="0" fillId="4" borderId="40" xfId="0" applyFont="1" applyFill="1" applyBorder="1" applyAlignment="1">
      <alignment vertical="center"/>
    </xf>
    <xf numFmtId="164" fontId="0" fillId="0" borderId="41" xfId="0" applyFont="1" applyBorder="1" applyAlignment="1">
      <alignment horizontal="center" vertical="center" wrapText="1"/>
    </xf>
    <xf numFmtId="164" fontId="0" fillId="4" borderId="42" xfId="0" applyFont="1" applyFill="1" applyBorder="1" applyAlignment="1">
      <alignment vertical="center" wrapText="1"/>
    </xf>
    <xf numFmtId="164" fontId="0" fillId="0" borderId="31" xfId="0" applyFont="1" applyBorder="1" applyAlignment="1">
      <alignment horizontal="center" vertical="center" wrapText="1"/>
    </xf>
    <xf numFmtId="164" fontId="0" fillId="0" borderId="32" xfId="0" applyBorder="1" applyAlignment="1">
      <alignment horizontal="center" vertical="center" wrapText="1"/>
    </xf>
    <xf numFmtId="164" fontId="0" fillId="4" borderId="33" xfId="0" applyFont="1" applyFill="1" applyBorder="1" applyAlignment="1">
      <alignment vertical="center" wrapText="1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Border="1" applyAlignment="1">
      <alignment horizontal="center" vertical="center" wrapText="1"/>
    </xf>
    <xf numFmtId="164" fontId="0" fillId="0" borderId="43" xfId="0" applyFont="1" applyBorder="1" applyAlignment="1">
      <alignment horizontal="center" vertical="center" wrapText="1"/>
    </xf>
    <xf numFmtId="164" fontId="0" fillId="0" borderId="44" xfId="0" applyBorder="1" applyAlignment="1">
      <alignment horizontal="center" vertical="center" wrapText="1"/>
    </xf>
    <xf numFmtId="164" fontId="0" fillId="4" borderId="45" xfId="0" applyFont="1" applyFill="1" applyBorder="1" applyAlignment="1">
      <alignment vertical="center" wrapText="1"/>
    </xf>
    <xf numFmtId="164" fontId="0" fillId="0" borderId="46" xfId="0" applyFont="1" applyBorder="1" applyAlignment="1">
      <alignment horizontal="center" vertical="center" wrapText="1"/>
    </xf>
    <xf numFmtId="164" fontId="0" fillId="0" borderId="27" xfId="0" applyFont="1" applyBorder="1" applyAlignment="1">
      <alignment horizontal="center" vertical="center"/>
    </xf>
    <xf numFmtId="164" fontId="0" fillId="0" borderId="47" xfId="0" applyBorder="1" applyAlignment="1">
      <alignment horizontal="center" vertical="center"/>
    </xf>
    <xf numFmtId="164" fontId="0" fillId="4" borderId="48" xfId="0" applyFont="1" applyFill="1" applyBorder="1" applyAlignment="1">
      <alignment horizontal="left" vertical="center" wrapText="1"/>
    </xf>
    <xf numFmtId="164" fontId="0" fillId="4" borderId="49" xfId="0" applyFont="1" applyFill="1" applyBorder="1" applyAlignment="1">
      <alignment horizontal="left" vertical="center" wrapText="1"/>
    </xf>
    <xf numFmtId="164" fontId="0" fillId="4" borderId="49" xfId="0" applyFill="1" applyBorder="1" applyAlignment="1">
      <alignment horizontal="left" vertical="center"/>
    </xf>
    <xf numFmtId="164" fontId="0" fillId="0" borderId="50" xfId="0" applyFont="1" applyBorder="1" applyAlignment="1">
      <alignment horizontal="center" vertical="center"/>
    </xf>
    <xf numFmtId="164" fontId="0" fillId="0" borderId="51" xfId="0" applyBorder="1" applyAlignment="1">
      <alignment horizontal="center" vertical="center"/>
    </xf>
    <xf numFmtId="164" fontId="0" fillId="4" borderId="25" xfId="0" applyFont="1" applyFill="1" applyBorder="1" applyAlignment="1">
      <alignment horizontal="left" vertical="center"/>
    </xf>
    <xf numFmtId="164" fontId="3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008080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75</xdr:row>
      <xdr:rowOff>161925</xdr:rowOff>
    </xdr:from>
    <xdr:to>
      <xdr:col>64</xdr:col>
      <xdr:colOff>38100</xdr:colOff>
      <xdr:row>77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76</xdr:row>
      <xdr:rowOff>0</xdr:rowOff>
    </xdr:from>
    <xdr:to>
      <xdr:col>64</xdr:col>
      <xdr:colOff>38100</xdr:colOff>
      <xdr:row>77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9334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76</xdr:row>
      <xdr:rowOff>0</xdr:rowOff>
    </xdr:from>
    <xdr:to>
      <xdr:col>64</xdr:col>
      <xdr:colOff>38100</xdr:colOff>
      <xdr:row>77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934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zoomScaleSheetLayoutView="100" workbookViewId="0" topLeftCell="A19">
      <selection activeCell="G40" sqref="G40"/>
    </sheetView>
  </sheetViews>
  <sheetFormatPr defaultColWidth="1.00390625" defaultRowHeight="12.75"/>
  <cols>
    <col min="1" max="151" width="0.74609375" style="1" customWidth="1"/>
    <col min="152" max="152" width="1.00390625" style="1" customWidth="1"/>
    <col min="153" max="153" width="0.875" style="1" customWidth="1"/>
    <col min="154" max="16384" width="0.74609375" style="1" customWidth="1"/>
  </cols>
  <sheetData>
    <row r="1" spans="1:256" s="2" customFormat="1" ht="9.75" customHeight="1">
      <c r="A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8" customHeight="1">
      <c r="A2" s="1"/>
      <c r="B2" s="2"/>
      <c r="C2" s="3" t="s">
        <v>0</v>
      </c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9.75" customHeight="1">
      <c r="A3" s="1"/>
      <c r="B3" s="4"/>
      <c r="C3" s="5" t="s">
        <v>1</v>
      </c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7" customFormat="1" ht="12.75" customHeight="1">
      <c r="A4" s="1"/>
      <c r="B4" s="6"/>
      <c r="C4" s="7" t="s">
        <v>2</v>
      </c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7" customFormat="1" ht="12.75">
      <c r="A5" s="1"/>
      <c r="B5" s="8"/>
      <c r="C5" s="7" t="s">
        <v>3</v>
      </c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7" customFormat="1" ht="12.75">
      <c r="A6" s="1"/>
      <c r="B6" s="8"/>
      <c r="C6" s="7" t="s">
        <v>4</v>
      </c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7" customFormat="1" ht="12.75">
      <c r="A7" s="1"/>
      <c r="B7" s="8"/>
      <c r="C7" s="7" t="s">
        <v>5</v>
      </c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1" customFormat="1" ht="7.5" customHeight="1">
      <c r="A8" s="1"/>
      <c r="B8" s="9"/>
      <c r="C8" s="10"/>
      <c r="D8" s="10"/>
      <c r="EE8" s="10"/>
      <c r="EF8" s="10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2" customFormat="1" ht="11.25" customHeight="1">
      <c r="A9" s="1"/>
      <c r="B9" s="6"/>
      <c r="C9" s="12" t="s">
        <v>6</v>
      </c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2" customFormat="1" ht="11.25" customHeight="1">
      <c r="A10" s="1"/>
      <c r="B10" s="6"/>
      <c r="C10" s="12" t="s">
        <v>7</v>
      </c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2" customFormat="1" ht="11.25" customHeight="1">
      <c r="A11" s="1"/>
      <c r="B11" s="6"/>
      <c r="C11" s="12" t="s">
        <v>8</v>
      </c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2" customFormat="1" ht="12.75" customHeight="1">
      <c r="A12" s="1"/>
      <c r="B12" s="13"/>
      <c r="C12" s="12" t="s">
        <v>9</v>
      </c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4" customFormat="1" ht="15.75" customHeight="1">
      <c r="A13" s="1"/>
      <c r="B13" s="14" t="s">
        <v>10</v>
      </c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ht="3" customHeight="1"/>
    <row r="15" spans="2:135" s="15" customFormat="1" ht="12.75" customHeight="1">
      <c r="B15" s="16" t="e">
        <f>LEFT(TEXT(данные!D4,""),1)</f>
        <v>#VALUE!</v>
      </c>
      <c r="C15" s="16"/>
      <c r="E15" s="17" t="e">
        <f>MID(TEXT(данные!D4,""),2,1)</f>
        <v>#VALUE!</v>
      </c>
      <c r="F15" s="17"/>
      <c r="H15" s="17" t="e">
        <f>MID(TEXT(данные!D4,""),3,1)</f>
        <v>#VALUE!</v>
      </c>
      <c r="I15" s="17"/>
      <c r="K15" s="17" t="e">
        <f>MID(TEXT(данные!D4,""),4,1)</f>
        <v>#VALUE!</v>
      </c>
      <c r="L15" s="17"/>
      <c r="N15" s="17" t="e">
        <f>MID(TEXT(данные!D4,""),5,1)</f>
        <v>#VALUE!</v>
      </c>
      <c r="O15" s="17"/>
      <c r="Q15" s="17" t="e">
        <f>MID(TEXT(данные!D4,""),6,1)</f>
        <v>#VALUE!</v>
      </c>
      <c r="R15" s="17"/>
      <c r="T15" s="17" t="e">
        <f>MID(TEXT(данные!D4,""),7,1)</f>
        <v>#VALUE!</v>
      </c>
      <c r="U15" s="17"/>
      <c r="W15" s="17" t="e">
        <f>MID(TEXT(данные!D4,""),8,1)</f>
        <v>#VALUE!</v>
      </c>
      <c r="X15" s="17"/>
      <c r="Z15" s="17" t="e">
        <f>MID(TEXT(данные!D4,""),9,1)</f>
        <v>#VALUE!</v>
      </c>
      <c r="AA15" s="17"/>
      <c r="AC15" s="17" t="e">
        <f>MID(TEXT(данные!D4,""),10,1)</f>
        <v>#VALUE!</v>
      </c>
      <c r="AD15" s="17"/>
      <c r="AF15" s="17" t="e">
        <f>MID(TEXT(данные!D4,""),11,1)</f>
        <v>#VALUE!</v>
      </c>
      <c r="AG15" s="17"/>
      <c r="AI15" s="17" t="e">
        <f>MID(TEXT(данные!D4,""),12,1)</f>
        <v>#VALUE!</v>
      </c>
      <c r="AJ15" s="17"/>
      <c r="AL15" s="17" t="e">
        <f>MID(TEXT(данные!D4,""),13,1)</f>
        <v>#VALUE!</v>
      </c>
      <c r="AM15" s="17"/>
      <c r="AO15" s="17" t="e">
        <f>MID(TEXT(данные!D4,""),14,1)</f>
        <v>#VALUE!</v>
      </c>
      <c r="AP15" s="17"/>
      <c r="AR15" s="17" t="e">
        <f>MID(TEXT(данные!D4,""),15,1)</f>
        <v>#VALUE!</v>
      </c>
      <c r="AS15" s="17"/>
      <c r="AU15" s="17" t="e">
        <f>MID(TEXT(данные!D4,""),16,1)</f>
        <v>#VALUE!</v>
      </c>
      <c r="AV15" s="17"/>
      <c r="AX15" s="17" t="e">
        <f>MID(TEXT(данные!D4,""),17,1)</f>
        <v>#VALUE!</v>
      </c>
      <c r="AY15" s="17"/>
      <c r="BA15" s="17" t="e">
        <f>MID(TEXT(данные!D4,""),18,1)</f>
        <v>#VALUE!</v>
      </c>
      <c r="BB15" s="17"/>
      <c r="BD15" s="17" t="e">
        <f>MID(TEXT(данные!D4,""),19,1)</f>
        <v>#VALUE!</v>
      </c>
      <c r="BE15" s="17"/>
      <c r="BG15" s="17" t="e">
        <f>MID(TEXT(данные!D4,""),20,1)</f>
        <v>#VALUE!</v>
      </c>
      <c r="BH15" s="17"/>
      <c r="BJ15" s="17" t="e">
        <f>MID(TEXT(данные!D4,""),21,1)</f>
        <v>#VALUE!</v>
      </c>
      <c r="BK15" s="17"/>
      <c r="BM15" s="17" t="e">
        <f>MID(TEXT(данные!D4,""),22,1)</f>
        <v>#VALUE!</v>
      </c>
      <c r="BN15" s="17"/>
      <c r="BP15" s="17" t="e">
        <f>MID(TEXT(данные!D4,""),23,1)</f>
        <v>#VALUE!</v>
      </c>
      <c r="BQ15" s="17"/>
      <c r="BS15" s="17" t="e">
        <f>MID(TEXT(данные!D4,""),24,1)</f>
        <v>#VALUE!</v>
      </c>
      <c r="BT15" s="17"/>
      <c r="BV15" s="17" t="e">
        <f>MID(TEXT(данные!D4,""),25,1)</f>
        <v>#VALUE!</v>
      </c>
      <c r="BW15" s="17"/>
      <c r="BY15" s="17" t="e">
        <f>MID(TEXT(данные!D4,""),26,1)</f>
        <v>#VALUE!</v>
      </c>
      <c r="BZ15" s="17"/>
      <c r="CB15" s="17" t="e">
        <f>MID(TEXT(данные!D4,""),27,1)</f>
        <v>#VALUE!</v>
      </c>
      <c r="CC15" s="17"/>
      <c r="CE15" s="17" t="e">
        <f>MID(TEXT(данные!D4,""),28,1)</f>
        <v>#VALUE!</v>
      </c>
      <c r="CF15" s="17"/>
      <c r="CH15" s="17" t="e">
        <f>MID(TEXT(данные!D4,""),29,1)</f>
        <v>#VALUE!</v>
      </c>
      <c r="CI15" s="17"/>
      <c r="CK15" s="17" t="e">
        <f>MID(TEXT(данные!D4,""),30,1)</f>
        <v>#VALUE!</v>
      </c>
      <c r="CL15" s="17"/>
      <c r="CN15" s="17" t="e">
        <f>MID(TEXT(данные!D4,""),31,1)</f>
        <v>#VALUE!</v>
      </c>
      <c r="CO15" s="17"/>
      <c r="CQ15" s="17" t="e">
        <f>MID(TEXT(данные!D4,""),32,1)</f>
        <v>#VALUE!</v>
      </c>
      <c r="CR15" s="17"/>
      <c r="CT15" s="17" t="e">
        <f>MID(TEXT(данные!D4,""),33,1)</f>
        <v>#VALUE!</v>
      </c>
      <c r="CU15" s="17"/>
      <c r="CW15" s="17" t="e">
        <f>MID(TEXT(данные!D4,""),34,1)</f>
        <v>#VALUE!</v>
      </c>
      <c r="CX15" s="17"/>
      <c r="CZ15" s="17" t="e">
        <f>MID(TEXT(данные!D4,""),35,1)</f>
        <v>#VALUE!</v>
      </c>
      <c r="DA15" s="17"/>
      <c r="DC15" s="17" t="e">
        <f>MID(TEXT(данные!D4,""),36,1)</f>
        <v>#VALUE!</v>
      </c>
      <c r="DD15" s="17"/>
      <c r="DF15" s="17" t="e">
        <f>MID(TEXT(данные!D4,""),37,1)</f>
        <v>#VALUE!</v>
      </c>
      <c r="DG15" s="17"/>
      <c r="DI15" s="17" t="e">
        <f>MID(TEXT(данные!D4,""),38,1)</f>
        <v>#VALUE!</v>
      </c>
      <c r="DJ15" s="17"/>
      <c r="DL15" s="17" t="e">
        <f>MID(TEXT(данные!D4,""),39,1)</f>
        <v>#VALUE!</v>
      </c>
      <c r="DM15" s="17"/>
      <c r="DO15" s="17" t="e">
        <f>MID(TEXT(данные!D4,""),40,1)</f>
        <v>#VALUE!</v>
      </c>
      <c r="DP15" s="17"/>
      <c r="DR15" s="17" t="e">
        <f>MID(TEXT(данные!D4,""),41,1)</f>
        <v>#VALUE!</v>
      </c>
      <c r="DS15" s="17"/>
      <c r="DU15" s="17" t="e">
        <f>MID(TEXT(данные!D4,""),42,1)</f>
        <v>#VALUE!</v>
      </c>
      <c r="DV15" s="17"/>
      <c r="DX15" s="17" t="e">
        <f>MID(TEXT(данные!D4,""),43,1)</f>
        <v>#VALUE!</v>
      </c>
      <c r="DY15" s="17"/>
      <c r="EA15" s="17" t="e">
        <f>MID(TEXT(данные!D4,""),44,1)</f>
        <v>#VALUE!</v>
      </c>
      <c r="EB15" s="17"/>
      <c r="ED15" s="17" t="e">
        <f>MID(TEXT(данные!D4,""),45,1)</f>
        <v>#VALUE!</v>
      </c>
      <c r="EE15" s="17"/>
    </row>
    <row r="16" spans="1:256" s="18" customFormat="1" ht="9.75">
      <c r="A16" s="15"/>
      <c r="B16" s="18" t="s">
        <v>11</v>
      </c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9" customFormat="1" ht="9.75">
      <c r="A17" s="15"/>
      <c r="B17" s="19" t="s">
        <v>12</v>
      </c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0" customFormat="1" ht="15.75" customHeight="1">
      <c r="A18" s="15"/>
      <c r="B18" s="20" t="s">
        <v>13</v>
      </c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="15" customFormat="1" ht="3" customHeight="1"/>
    <row r="20" spans="2:135" s="15" customFormat="1" ht="12.75" customHeight="1">
      <c r="B20" s="16" t="e">
        <f>LEFT(TEXT(данные!D12,""),1)</f>
        <v>#VALUE!</v>
      </c>
      <c r="C20" s="16"/>
      <c r="D20" s="21"/>
      <c r="E20" s="16" t="e">
        <f>MID(TEXT(данные!D12,""),2,1)</f>
        <v>#VALUE!</v>
      </c>
      <c r="F20" s="16"/>
      <c r="G20" s="21"/>
      <c r="H20" s="16" t="e">
        <f>MID(TEXT(данные!D12,""),3,1)</f>
        <v>#VALUE!</v>
      </c>
      <c r="I20" s="16"/>
      <c r="J20" s="21"/>
      <c r="K20" s="16" t="e">
        <f>MID(TEXT(данные!D12,""),4,1)</f>
        <v>#VALUE!</v>
      </c>
      <c r="L20" s="16"/>
      <c r="M20" s="21"/>
      <c r="N20" s="16" t="e">
        <f>MID(TEXT(данные!D12,""),5,1)</f>
        <v>#VALUE!</v>
      </c>
      <c r="O20" s="16"/>
      <c r="P20" s="21"/>
      <c r="Q20" s="16" t="e">
        <f>MID(TEXT(данные!D12,""),6,1)</f>
        <v>#VALUE!</v>
      </c>
      <c r="R20" s="16"/>
      <c r="S20" s="21"/>
      <c r="T20" s="16" t="e">
        <f>MID(TEXT(данные!D12,""),7,1)</f>
        <v>#VALUE!</v>
      </c>
      <c r="U20" s="16"/>
      <c r="V20" s="21"/>
      <c r="W20" s="16" t="e">
        <f>MID(TEXT(данные!D12,""),8,1)</f>
        <v>#VALUE!</v>
      </c>
      <c r="X20" s="16"/>
      <c r="Y20" s="21"/>
      <c r="Z20" s="16" t="e">
        <f>MID(TEXT(данные!D12,""),9,1)</f>
        <v>#VALUE!</v>
      </c>
      <c r="AA20" s="16"/>
      <c r="AB20" s="21"/>
      <c r="AC20" s="16" t="e">
        <f>MID(TEXT(данные!D12,""),10,1)</f>
        <v>#VALUE!</v>
      </c>
      <c r="AD20" s="16"/>
      <c r="AE20" s="21"/>
      <c r="AF20" s="16" t="e">
        <f>MID(TEXT(данные!D12,""),11,1)</f>
        <v>#VALUE!</v>
      </c>
      <c r="AG20" s="16"/>
      <c r="AH20" s="21"/>
      <c r="AI20" s="16" t="e">
        <f>MID(TEXT(данные!D12,""),12,1)</f>
        <v>#VALUE!</v>
      </c>
      <c r="AJ20" s="16"/>
      <c r="AK20" s="21"/>
      <c r="AL20" s="16" t="e">
        <f>MID(TEXT(данные!D12,""),13,1)</f>
        <v>#VALUE!</v>
      </c>
      <c r="AM20" s="16"/>
      <c r="AN20" s="21"/>
      <c r="AO20" s="16" t="e">
        <f>MID(TEXT(данные!D12,""),14,1)</f>
        <v>#VALUE!</v>
      </c>
      <c r="AP20" s="16"/>
      <c r="AQ20" s="21"/>
      <c r="AR20" s="16" t="e">
        <f>MID(TEXT(данные!D12,""),15,1)</f>
        <v>#VALUE!</v>
      </c>
      <c r="AS20" s="16"/>
      <c r="AT20" s="21"/>
      <c r="AU20" s="16" t="e">
        <f>MID(TEXT(данные!D12,""),16,1)</f>
        <v>#VALUE!</v>
      </c>
      <c r="AV20" s="16"/>
      <c r="AW20" s="21"/>
      <c r="AX20" s="16" t="e">
        <f>MID(TEXT(данные!D12,""),17,1)</f>
        <v>#VALUE!</v>
      </c>
      <c r="AY20" s="16"/>
      <c r="AZ20" s="21"/>
      <c r="BA20" s="16" t="e">
        <f>MID(TEXT(данные!D12,""),18,1)</f>
        <v>#VALUE!</v>
      </c>
      <c r="BB20" s="16"/>
      <c r="BC20" s="21"/>
      <c r="BD20" s="16" t="e">
        <f>MID(TEXT(данные!D12,""),19,1)</f>
        <v>#VALUE!</v>
      </c>
      <c r="BE20" s="16"/>
      <c r="BF20" s="21"/>
      <c r="BG20" s="16" t="e">
        <f>MID(TEXT(данные!D12,""),20,1)</f>
        <v>#VALUE!</v>
      </c>
      <c r="BH20" s="16"/>
      <c r="BI20" s="21"/>
      <c r="BJ20" s="16" t="e">
        <f>MID(TEXT(данные!D12,""),21,1)</f>
        <v>#VALUE!</v>
      </c>
      <c r="BK20" s="16"/>
      <c r="BL20" s="21"/>
      <c r="BM20" s="16" t="e">
        <f>MID(TEXT(данные!D12,""),22,1)</f>
        <v>#VALUE!</v>
      </c>
      <c r="BN20" s="16"/>
      <c r="BO20" s="21"/>
      <c r="BP20" s="16" t="e">
        <f>MID(TEXT(данные!D12,""),23,1)</f>
        <v>#VALUE!</v>
      </c>
      <c r="BQ20" s="16"/>
      <c r="BR20" s="21"/>
      <c r="BS20" s="16" t="e">
        <f>MID(TEXT(данные!D12,""),24,1)</f>
        <v>#VALUE!</v>
      </c>
      <c r="BT20" s="16"/>
      <c r="BU20" s="21"/>
      <c r="BV20" s="16" t="e">
        <f>MID(TEXT(данные!D12,""),25,1)</f>
        <v>#VALUE!</v>
      </c>
      <c r="BW20" s="16"/>
      <c r="BX20" s="21"/>
      <c r="BY20" s="16" t="e">
        <f>MID(TEXT(данные!D12,""),26,1)</f>
        <v>#VALUE!</v>
      </c>
      <c r="BZ20" s="16"/>
      <c r="CA20" s="21"/>
      <c r="CB20" s="16" t="e">
        <f>MID(TEXT(данные!D12,""),27,1)</f>
        <v>#VALUE!</v>
      </c>
      <c r="CC20" s="16"/>
      <c r="CD20" s="21"/>
      <c r="CE20" s="16" t="e">
        <f>MID(TEXT(данные!D12,""),28,1)</f>
        <v>#VALUE!</v>
      </c>
      <c r="CF20" s="16"/>
      <c r="CG20" s="21"/>
      <c r="CH20" s="16" t="e">
        <f>MID(TEXT(данные!D12,""),29,1)</f>
        <v>#VALUE!</v>
      </c>
      <c r="CI20" s="16"/>
      <c r="CJ20" s="21"/>
      <c r="CK20" s="16" t="e">
        <f>MID(TEXT(данные!D12,""),30,1)</f>
        <v>#VALUE!</v>
      </c>
      <c r="CL20" s="16"/>
      <c r="CM20" s="21"/>
      <c r="CN20" s="16" t="e">
        <f>MID(TEXT(данные!D12,""),31,1)</f>
        <v>#VALUE!</v>
      </c>
      <c r="CO20" s="16"/>
      <c r="CP20" s="21"/>
      <c r="CQ20" s="16" t="e">
        <f>MID(TEXT(данные!D12,""),32,1)</f>
        <v>#VALUE!</v>
      </c>
      <c r="CR20" s="16"/>
      <c r="CS20" s="21"/>
      <c r="CT20" s="16" t="e">
        <f>MID(TEXT(данные!D12,""),33,1)</f>
        <v>#VALUE!</v>
      </c>
      <c r="CU20" s="16"/>
      <c r="CV20" s="21"/>
      <c r="CW20" s="16" t="e">
        <f>MID(TEXT(данные!D12,""),34,1)</f>
        <v>#VALUE!</v>
      </c>
      <c r="CX20" s="16"/>
      <c r="CY20" s="21"/>
      <c r="CZ20" s="16" t="e">
        <f>MID(TEXT(данные!D12,""),35,1)</f>
        <v>#VALUE!</v>
      </c>
      <c r="DA20" s="16"/>
      <c r="DB20" s="21"/>
      <c r="DC20" s="16" t="e">
        <f>MID(TEXT(данные!D12,""),36,1)</f>
        <v>#VALUE!</v>
      </c>
      <c r="DD20" s="16"/>
      <c r="DE20" s="21"/>
      <c r="DF20" s="16" t="e">
        <f>MID(TEXT(данные!D12,""),37,1)</f>
        <v>#VALUE!</v>
      </c>
      <c r="DG20" s="16"/>
      <c r="DH20" s="21"/>
      <c r="DI20" s="16" t="e">
        <f>MID(TEXT(данные!D12,""),38,1)</f>
        <v>#VALUE!</v>
      </c>
      <c r="DJ20" s="16"/>
      <c r="DK20" s="21"/>
      <c r="DL20" s="16" t="e">
        <f>MID(TEXT(данные!D12,""),39,1)</f>
        <v>#VALUE!</v>
      </c>
      <c r="DM20" s="16"/>
      <c r="DN20" s="21"/>
      <c r="DO20" s="16" t="e">
        <f>MID(TEXT(данные!D12,""),40,1)</f>
        <v>#VALUE!</v>
      </c>
      <c r="DP20" s="16"/>
      <c r="DQ20" s="21"/>
      <c r="DR20" s="16" t="e">
        <f>MID(TEXT(данные!D12,""),41,1)</f>
        <v>#VALUE!</v>
      </c>
      <c r="DS20" s="16"/>
      <c r="DT20" s="21"/>
      <c r="DU20" s="16" t="e">
        <f>MID(TEXT(данные!D12,""),42,1)</f>
        <v>#VALUE!</v>
      </c>
      <c r="DV20" s="16"/>
      <c r="DW20" s="21"/>
      <c r="DX20" s="16" t="e">
        <f>MID(TEXT(данные!D12,""),43,1)</f>
        <v>#VALUE!</v>
      </c>
      <c r="DY20" s="16"/>
      <c r="DZ20" s="21"/>
      <c r="EA20" s="16" t="e">
        <f>MID(TEXT(данные!D12,""),44,1)</f>
        <v>#VALUE!</v>
      </c>
      <c r="EB20" s="16"/>
      <c r="EC20" s="21"/>
      <c r="ED20" s="16" t="e">
        <f>MID(TEXT(данные!D12,""),45,1)</f>
        <v>#VALUE!</v>
      </c>
      <c r="EE20" s="16"/>
    </row>
    <row r="21" spans="1:256" s="21" customFormat="1" ht="3.75" customHeight="1">
      <c r="A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2:135" s="15" customFormat="1" ht="12.75" customHeight="1">
      <c r="B22" s="16" t="e">
        <f>MID(TEXT(данные!D12,""),46,1)</f>
        <v>#VALUE!</v>
      </c>
      <c r="C22" s="16"/>
      <c r="D22" s="21"/>
      <c r="E22" s="16" t="e">
        <f>MID(TEXT(данные!D12,""),47,1)</f>
        <v>#VALUE!</v>
      </c>
      <c r="F22" s="16"/>
      <c r="G22" s="21"/>
      <c r="H22" s="16" t="e">
        <f>MID(TEXT(данные!D12,""),48,1)</f>
        <v>#VALUE!</v>
      </c>
      <c r="I22" s="16"/>
      <c r="J22" s="21"/>
      <c r="K22" s="16" t="e">
        <f>MID(TEXT(данные!D12,""),49,1)</f>
        <v>#VALUE!</v>
      </c>
      <c r="L22" s="16"/>
      <c r="M22" s="21"/>
      <c r="N22" s="16" t="e">
        <f>MID(TEXT(данные!D12,""),50,1)</f>
        <v>#VALUE!</v>
      </c>
      <c r="O22" s="16"/>
      <c r="P22" s="21"/>
      <c r="Q22" s="16" t="e">
        <f>MID(TEXT(данные!D12,""),51,1)</f>
        <v>#VALUE!</v>
      </c>
      <c r="R22" s="16"/>
      <c r="S22" s="21"/>
      <c r="T22" s="16" t="e">
        <f>MID(TEXT(данные!D12,""),52,1)</f>
        <v>#VALUE!</v>
      </c>
      <c r="U22" s="16"/>
      <c r="V22" s="21"/>
      <c r="W22" s="16" t="e">
        <f>MID(TEXT(данные!D12,""),53,1)</f>
        <v>#VALUE!</v>
      </c>
      <c r="X22" s="16"/>
      <c r="Y22" s="21"/>
      <c r="Z22" s="16" t="e">
        <f>MID(TEXT(данные!D12,""),54,1)</f>
        <v>#VALUE!</v>
      </c>
      <c r="AA22" s="16"/>
      <c r="AB22" s="21"/>
      <c r="AC22" s="16" t="e">
        <f>MID(TEXT(данные!D12,""),55,1)</f>
        <v>#VALUE!</v>
      </c>
      <c r="AD22" s="16"/>
      <c r="AE22" s="21"/>
      <c r="AF22" s="16" t="e">
        <f>MID(TEXT(данные!D12,""),56,1)</f>
        <v>#VALUE!</v>
      </c>
      <c r="AG22" s="16"/>
      <c r="AH22" s="21"/>
      <c r="AI22" s="16" t="e">
        <f>MID(TEXT(данные!D12,""),57,1)</f>
        <v>#VALUE!</v>
      </c>
      <c r="AJ22" s="16"/>
      <c r="AK22" s="21"/>
      <c r="AL22" s="16" t="e">
        <f>MID(TEXT(данные!D12,""),58,1)</f>
        <v>#VALUE!</v>
      </c>
      <c r="AM22" s="16"/>
      <c r="AN22" s="21"/>
      <c r="AO22" s="16" t="e">
        <f>MID(TEXT(данные!D12,""),59,1)</f>
        <v>#VALUE!</v>
      </c>
      <c r="AP22" s="16"/>
      <c r="AQ22" s="21"/>
      <c r="AR22" s="16" t="e">
        <f>MID(TEXT(данные!D12,""),60,1)</f>
        <v>#VALUE!</v>
      </c>
      <c r="AS22" s="16"/>
      <c r="AT22" s="21"/>
      <c r="AU22" s="16" t="e">
        <f>MID(TEXT(данные!D12,""),61,1)</f>
        <v>#VALUE!</v>
      </c>
      <c r="AV22" s="16"/>
      <c r="AW22" s="21"/>
      <c r="AX22" s="16" t="e">
        <f>MID(TEXT(данные!D12,""),62,1)</f>
        <v>#VALUE!</v>
      </c>
      <c r="AY22" s="16"/>
      <c r="AZ22" s="21"/>
      <c r="BA22" s="16" t="e">
        <f>MID(TEXT(данные!D12,""),63,1)</f>
        <v>#VALUE!</v>
      </c>
      <c r="BB22" s="16"/>
      <c r="BC22" s="21"/>
      <c r="BD22" s="16" t="e">
        <f>MID(TEXT(данные!D12,""),64,1)</f>
        <v>#VALUE!</v>
      </c>
      <c r="BE22" s="16"/>
      <c r="BF22" s="21"/>
      <c r="BG22" s="16" t="e">
        <f>MID(TEXT(данные!D12,""),65,1)</f>
        <v>#VALUE!</v>
      </c>
      <c r="BH22" s="16"/>
      <c r="BI22" s="21"/>
      <c r="BJ22" s="16" t="e">
        <f>MID(TEXT(данные!D12,""),66,1)</f>
        <v>#VALUE!</v>
      </c>
      <c r="BK22" s="16"/>
      <c r="BL22" s="21"/>
      <c r="BM22" s="16" t="e">
        <f>MID(TEXT(данные!D12,""),67,1)</f>
        <v>#VALUE!</v>
      </c>
      <c r="BN22" s="16"/>
      <c r="BO22" s="21"/>
      <c r="BP22" s="16" t="e">
        <f>MID(TEXT(данные!D12,""),68,1)</f>
        <v>#VALUE!</v>
      </c>
      <c r="BQ22" s="16"/>
      <c r="BR22" s="21"/>
      <c r="BS22" s="16" t="e">
        <f>MID(TEXT(данные!D12,""),69,1)</f>
        <v>#VALUE!</v>
      </c>
      <c r="BT22" s="16"/>
      <c r="BU22" s="21"/>
      <c r="BV22" s="16" t="e">
        <f>MID(TEXT(данные!D12,""),70,1)</f>
        <v>#VALUE!</v>
      </c>
      <c r="BW22" s="16"/>
      <c r="BX22" s="21"/>
      <c r="BY22" s="16" t="e">
        <f>MID(TEXT(данные!D12,""),71,1)</f>
        <v>#VALUE!</v>
      </c>
      <c r="BZ22" s="16"/>
      <c r="CA22" s="21"/>
      <c r="CB22" s="16" t="e">
        <f>MID(TEXT(данные!D12,""),72,1)</f>
        <v>#VALUE!</v>
      </c>
      <c r="CC22" s="16"/>
      <c r="CD22" s="21"/>
      <c r="CE22" s="16" t="e">
        <f>MID(TEXT(данные!D12,""),73,1)</f>
        <v>#VALUE!</v>
      </c>
      <c r="CF22" s="16"/>
      <c r="CG22" s="21"/>
      <c r="CH22" s="16" t="e">
        <f>MID(TEXT(данные!D12,""),74,1)</f>
        <v>#VALUE!</v>
      </c>
      <c r="CI22" s="16"/>
      <c r="CJ22" s="21"/>
      <c r="CK22" s="16" t="e">
        <f>MID(TEXT(данные!D12,""),75,1)</f>
        <v>#VALUE!</v>
      </c>
      <c r="CL22" s="16"/>
      <c r="CM22" s="21"/>
      <c r="CN22" s="16" t="e">
        <f>MID(TEXT(данные!D12,""),76,1)</f>
        <v>#VALUE!</v>
      </c>
      <c r="CO22" s="16"/>
      <c r="CP22" s="21"/>
      <c r="CQ22" s="16" t="e">
        <f>MID(TEXT(данные!D12,""),77,1)</f>
        <v>#VALUE!</v>
      </c>
      <c r="CR22" s="16"/>
      <c r="CS22" s="21"/>
      <c r="CT22" s="16" t="e">
        <f>MID(TEXT(данные!D12,""),78,1)</f>
        <v>#VALUE!</v>
      </c>
      <c r="CU22" s="16"/>
      <c r="CV22" s="21"/>
      <c r="CW22" s="16" t="e">
        <f>MID(TEXT(данные!D12,""),79,1)</f>
        <v>#VALUE!</v>
      </c>
      <c r="CX22" s="16"/>
      <c r="CY22" s="21"/>
      <c r="CZ22" s="16" t="e">
        <f>MID(TEXT(данные!D12,""),80,1)</f>
        <v>#VALUE!</v>
      </c>
      <c r="DA22" s="16"/>
      <c r="DB22" s="21"/>
      <c r="DC22" s="16" t="e">
        <f>MID(TEXT(данные!D12,""),81,1)</f>
        <v>#VALUE!</v>
      </c>
      <c r="DD22" s="16"/>
      <c r="DE22" s="21"/>
      <c r="DF22" s="16" t="e">
        <f>MID(TEXT(данные!D12,""),82,1)</f>
        <v>#VALUE!</v>
      </c>
      <c r="DG22" s="16"/>
      <c r="DH22" s="21"/>
      <c r="DI22" s="16" t="e">
        <f>MID(TEXT(данные!D12,""),83,1)</f>
        <v>#VALUE!</v>
      </c>
      <c r="DJ22" s="16"/>
      <c r="DK22" s="21"/>
      <c r="DL22" s="16" t="e">
        <f>MID(TEXT(данные!D12,""),84,1)</f>
        <v>#VALUE!</v>
      </c>
      <c r="DM22" s="16"/>
      <c r="DN22" s="21"/>
      <c r="DO22" s="16" t="e">
        <f>MID(TEXT(данные!D12,""),85,1)</f>
        <v>#VALUE!</v>
      </c>
      <c r="DP22" s="16"/>
      <c r="DQ22" s="21"/>
      <c r="DR22" s="16" t="e">
        <f>MID(TEXT(данные!D12,""),86,1)</f>
        <v>#VALUE!</v>
      </c>
      <c r="DS22" s="16"/>
      <c r="DT22" s="21"/>
      <c r="DU22" s="16" t="e">
        <f>MID(TEXT(данные!D12,""),87,1)</f>
        <v>#VALUE!</v>
      </c>
      <c r="DV22" s="16"/>
      <c r="DW22" s="21"/>
      <c r="DX22" s="16" t="e">
        <f>MID(TEXT(данные!D12,""),88,1)</f>
        <v>#VALUE!</v>
      </c>
      <c r="DY22" s="16"/>
      <c r="DZ22" s="21"/>
      <c r="EA22" s="16" t="e">
        <f>MID(TEXT(данные!D12,""),89,1)</f>
        <v>#VALUE!</v>
      </c>
      <c r="EB22" s="16"/>
      <c r="EC22" s="21"/>
      <c r="ED22" s="16" t="e">
        <f>MID(TEXT(данные!D12,""),90,1)</f>
        <v>#VALUE!</v>
      </c>
      <c r="EE22" s="16"/>
    </row>
    <row r="23" spans="1:256" s="19" customFormat="1" ht="12" customHeight="1">
      <c r="A23" s="15"/>
      <c r="B23" s="19" t="s">
        <v>14</v>
      </c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/>
      <c r="EW23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2:135" s="15" customFormat="1" ht="12.75" customHeight="1">
      <c r="B24" s="16" t="e">
        <f>MID(TEXT(данные!D13,""),2,1)</f>
        <v>#VALUE!</v>
      </c>
      <c r="C24" s="16"/>
      <c r="D24" s="21"/>
      <c r="E24" s="16" t="e">
        <f>MID(TEXT(данные!D13,""),3,1)</f>
        <v>#VALUE!</v>
      </c>
      <c r="F24" s="16"/>
      <c r="G24" s="21"/>
      <c r="H24" s="16" t="e">
        <f>MID(TEXT(данные!D13,""),4,1)</f>
        <v>#VALUE!</v>
      </c>
      <c r="I24" s="16"/>
      <c r="J24" s="21"/>
      <c r="K24" s="16" t="e">
        <f>MID(TEXT(данные!D13,""),5,1)</f>
        <v>#VALUE!</v>
      </c>
      <c r="L24" s="16"/>
      <c r="M24" s="21"/>
      <c r="N24" s="16" t="e">
        <f>MID(TEXT(данные!D13,""),6,1)</f>
        <v>#VALUE!</v>
      </c>
      <c r="O24" s="16"/>
      <c r="P24" s="21"/>
      <c r="Q24" s="16" t="e">
        <f>MID(TEXT(данные!D13,""),7,1)</f>
        <v>#VALUE!</v>
      </c>
      <c r="R24" s="16"/>
      <c r="S24" s="21"/>
      <c r="T24" s="16" t="e">
        <f>MID(TEXT(данные!D13,""),8,1)</f>
        <v>#VALUE!</v>
      </c>
      <c r="U24" s="16"/>
      <c r="V24" s="21"/>
      <c r="W24" s="16" t="e">
        <f>MID(TEXT(данные!D13,""),9,1)</f>
        <v>#VALUE!</v>
      </c>
      <c r="X24" s="16"/>
      <c r="Y24" s="21"/>
      <c r="Z24" s="16" t="e">
        <f>MID(TEXT(данные!D13,""),10,1)</f>
        <v>#VALUE!</v>
      </c>
      <c r="AA24" s="16"/>
      <c r="AB24" s="21"/>
      <c r="AC24" s="16" t="e">
        <f>MID(TEXT(данные!D13,""),11,1)</f>
        <v>#VALUE!</v>
      </c>
      <c r="AD24" s="16"/>
      <c r="AE24" s="21"/>
      <c r="AF24" s="16" t="e">
        <f>MID(TEXT(данные!D13,""),12,1)</f>
        <v>#VALUE!</v>
      </c>
      <c r="AG24" s="16"/>
      <c r="AH24" s="21"/>
      <c r="AI24" s="16" t="e">
        <f>MID(TEXT(данные!D13,""),13,1)</f>
        <v>#VALUE!</v>
      </c>
      <c r="AJ24" s="16"/>
      <c r="AK24" s="21"/>
      <c r="AL24" s="16" t="e">
        <f>MID(TEXT(данные!D13,""),14,1)</f>
        <v>#VALUE!</v>
      </c>
      <c r="AM24" s="16"/>
      <c r="AN24" s="21"/>
      <c r="AO24" s="16" t="e">
        <f>MID(TEXT(данные!D13,""),15,1)</f>
        <v>#VALUE!</v>
      </c>
      <c r="AP24" s="16"/>
      <c r="AQ24" s="21"/>
      <c r="AR24" s="16" t="e">
        <f>MID(TEXT(данные!D13,""),16,1)</f>
        <v>#VALUE!</v>
      </c>
      <c r="AS24" s="16"/>
      <c r="AT24" s="21"/>
      <c r="AU24" s="16" t="e">
        <f>MID(TEXT(данные!D13,""),17,1)</f>
        <v>#VALUE!</v>
      </c>
      <c r="AV24" s="16"/>
      <c r="AW24" s="21"/>
      <c r="AX24" s="22"/>
      <c r="AY24" s="23"/>
      <c r="AZ24" s="21"/>
      <c r="BA24" s="22"/>
      <c r="BB24" s="23"/>
      <c r="BC24" s="21"/>
      <c r="BD24" s="22"/>
      <c r="BE24" s="23"/>
      <c r="BF24" s="21"/>
      <c r="BG24" s="22"/>
      <c r="BH24" s="23"/>
      <c r="BI24" s="21"/>
      <c r="BJ24" s="22"/>
      <c r="BK24" s="23"/>
      <c r="BL24" s="21"/>
      <c r="BM24" s="22"/>
      <c r="BN24" s="23"/>
      <c r="BO24" s="21"/>
      <c r="BP24" s="22"/>
      <c r="BQ24" s="23"/>
      <c r="BR24" s="21"/>
      <c r="BS24" s="16"/>
      <c r="BT24" s="16"/>
      <c r="BU24" s="21"/>
      <c r="BV24" s="16"/>
      <c r="BW24" s="16"/>
      <c r="BX24" s="21"/>
      <c r="BY24" s="16"/>
      <c r="BZ24" s="16"/>
      <c r="CA24" s="21"/>
      <c r="CB24" s="16"/>
      <c r="CC24" s="16"/>
      <c r="CD24" s="21"/>
      <c r="CE24" s="16"/>
      <c r="CF24" s="16"/>
      <c r="CG24" s="21"/>
      <c r="CH24" s="16"/>
      <c r="CI24" s="16"/>
      <c r="CJ24" s="21"/>
      <c r="CK24" s="16"/>
      <c r="CL24" s="16"/>
      <c r="CM24" s="21"/>
      <c r="CN24" s="16"/>
      <c r="CO24" s="16"/>
      <c r="CP24" s="21"/>
      <c r="CQ24" s="16"/>
      <c r="CR24" s="16"/>
      <c r="CS24" s="21"/>
      <c r="CT24" s="16"/>
      <c r="CU24" s="16"/>
      <c r="CV24" s="21"/>
      <c r="CW24" s="16"/>
      <c r="CX24" s="16"/>
      <c r="CY24" s="21"/>
      <c r="CZ24" s="16"/>
      <c r="DA24" s="16"/>
      <c r="DB24" s="21"/>
      <c r="DC24" s="16"/>
      <c r="DD24" s="16"/>
      <c r="DE24" s="21"/>
      <c r="DF24" s="16"/>
      <c r="DG24" s="16"/>
      <c r="DH24" s="21"/>
      <c r="DI24" s="16"/>
      <c r="DJ24" s="16"/>
      <c r="DK24" s="21"/>
      <c r="DL24" s="16"/>
      <c r="DM24" s="16"/>
      <c r="DN24" s="21"/>
      <c r="DO24" s="16"/>
      <c r="DP24" s="16"/>
      <c r="DQ24" s="21"/>
      <c r="DR24" s="16"/>
      <c r="DS24" s="16"/>
      <c r="DT24" s="21"/>
      <c r="DU24" s="16"/>
      <c r="DV24" s="16"/>
      <c r="DW24" s="21"/>
      <c r="DX24" s="16"/>
      <c r="DY24" s="16"/>
      <c r="DZ24" s="21"/>
      <c r="EA24" s="16"/>
      <c r="EB24" s="16"/>
      <c r="EC24" s="21"/>
      <c r="ED24" s="16"/>
      <c r="EE24" s="16"/>
    </row>
    <row r="25" spans="1:256" s="19" customFormat="1" ht="9.75">
      <c r="A25" s="15"/>
      <c r="B25" s="19" t="s">
        <v>15</v>
      </c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9" customFormat="1" ht="12" customHeight="1">
      <c r="A26" s="15"/>
      <c r="B26" s="19" t="s">
        <v>16</v>
      </c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2:135" s="15" customFormat="1" ht="12.75" customHeight="1">
      <c r="B27" s="16" t="e">
        <f>MID(TEXT(данные!D14,""),2,1)</f>
        <v>#VALUE!</v>
      </c>
      <c r="C27" s="16"/>
      <c r="D27" s="21"/>
      <c r="E27" s="16" t="e">
        <f>MID(TEXT(данные!D14,""),3,1)</f>
        <v>#VALUE!</v>
      </c>
      <c r="F27" s="16"/>
      <c r="G27" s="21"/>
      <c r="H27" s="16" t="e">
        <f>MID(TEXT(данные!D14,""),4,1)</f>
        <v>#VALUE!</v>
      </c>
      <c r="I27" s="16"/>
      <c r="J27" s="21"/>
      <c r="K27" s="16" t="e">
        <f>MID(TEXT(данные!D14,""),5,1)</f>
        <v>#VALUE!</v>
      </c>
      <c r="L27" s="16"/>
      <c r="M27" s="21"/>
      <c r="N27" s="16" t="e">
        <f>MID(TEXT(данные!D14,""),6,1)</f>
        <v>#VALUE!</v>
      </c>
      <c r="O27" s="16"/>
      <c r="P27" s="21"/>
      <c r="Q27" s="16" t="e">
        <f>MID(TEXT(данные!D14,""),7,1)</f>
        <v>#VALUE!</v>
      </c>
      <c r="R27" s="16"/>
      <c r="S27" s="21"/>
      <c r="T27" s="16" t="e">
        <f>MID(TEXT(данные!D14,""),8,1)</f>
        <v>#VALUE!</v>
      </c>
      <c r="U27" s="16"/>
      <c r="V27" s="21"/>
      <c r="W27" s="16" t="e">
        <f>MID(TEXT(данные!D14,""),9,1)</f>
        <v>#VALUE!</v>
      </c>
      <c r="X27" s="16"/>
      <c r="Y27" s="21"/>
      <c r="Z27" s="16" t="e">
        <f>MID(TEXT(данные!D14,""),10,1)</f>
        <v>#VALUE!</v>
      </c>
      <c r="AA27" s="16"/>
      <c r="AB27" s="21"/>
      <c r="AC27" s="16" t="e">
        <f>MID(TEXT(данные!D14,""),11,1)</f>
        <v>#VALUE!</v>
      </c>
      <c r="AD27" s="16"/>
      <c r="AE27" s="21"/>
      <c r="AF27" s="16" t="e">
        <f>MID(TEXT(данные!D14,""),12,1)</f>
        <v>#VALUE!</v>
      </c>
      <c r="AG27" s="16"/>
      <c r="AH27" s="21"/>
      <c r="AI27" s="16" t="e">
        <f>MID(TEXT(данные!D14,""),13,1)</f>
        <v>#VALUE!</v>
      </c>
      <c r="AJ27" s="16"/>
      <c r="AK27" s="21"/>
      <c r="AL27" s="16" t="e">
        <f>MID(TEXT(данные!D14,""),14,1)</f>
        <v>#VALUE!</v>
      </c>
      <c r="AM27" s="16"/>
      <c r="AN27" s="21"/>
      <c r="AO27" s="16" t="e">
        <f>MID(TEXT(данные!D14,""),15,1)</f>
        <v>#VALUE!</v>
      </c>
      <c r="AP27" s="16"/>
      <c r="AQ27" s="21"/>
      <c r="AR27" s="16" t="e">
        <f>MID(TEXT(данные!D14,""),16,1)</f>
        <v>#VALUE!</v>
      </c>
      <c r="AS27" s="16"/>
      <c r="AT27" s="21"/>
      <c r="AU27" s="16" t="e">
        <f>MID(TEXT(данные!D14,""),17,1)</f>
        <v>#VALUE!</v>
      </c>
      <c r="AV27" s="16"/>
      <c r="AW27" s="21"/>
      <c r="AX27" s="16" t="e">
        <f>MID(TEXT(данные!D14,""),17,1)</f>
        <v>#VALUE!</v>
      </c>
      <c r="AY27" s="16"/>
      <c r="AZ27" s="21"/>
      <c r="BA27" s="16" t="e">
        <f>MID(TEXT(данные!D14,""),18,1)</f>
        <v>#VALUE!</v>
      </c>
      <c r="BB27" s="16"/>
      <c r="BC27" s="21"/>
      <c r="BD27" s="16" t="e">
        <f>MID(TEXT(данные!D14,""),19,1)</f>
        <v>#VALUE!</v>
      </c>
      <c r="BE27" s="16"/>
      <c r="BF27" s="21"/>
      <c r="BG27" s="16" t="e">
        <f>MID(TEXT(данные!D14,""),20,1)</f>
        <v>#VALUE!</v>
      </c>
      <c r="BH27" s="16"/>
      <c r="BI27" s="21"/>
      <c r="BJ27" s="16" t="e">
        <f>MID(TEXT(данные!D14,""),21,1)</f>
        <v>#VALUE!</v>
      </c>
      <c r="BK27" s="16"/>
      <c r="BL27" s="21"/>
      <c r="BM27" s="16" t="e">
        <f>MID(TEXT(данные!D14,""),22,1)</f>
        <v>#VALUE!</v>
      </c>
      <c r="BN27" s="16"/>
      <c r="BP27" s="17"/>
      <c r="BQ27" s="17"/>
      <c r="BS27" s="17"/>
      <c r="BT27" s="17"/>
      <c r="BV27" s="17"/>
      <c r="BW27" s="17"/>
      <c r="BY27" s="17"/>
      <c r="BZ27" s="17"/>
      <c r="CB27" s="17"/>
      <c r="CC27" s="17"/>
      <c r="CE27" s="17"/>
      <c r="CF27" s="17"/>
      <c r="CH27" s="17"/>
      <c r="CI27" s="17"/>
      <c r="CK27" s="17"/>
      <c r="CL27" s="17"/>
      <c r="CN27" s="17"/>
      <c r="CO27" s="17"/>
      <c r="CQ27" s="17"/>
      <c r="CR27" s="17"/>
      <c r="CT27" s="17"/>
      <c r="CU27" s="17"/>
      <c r="CW27" s="17"/>
      <c r="CX27" s="17"/>
      <c r="CZ27" s="17"/>
      <c r="DA27" s="17"/>
      <c r="DC27" s="17"/>
      <c r="DD27" s="17"/>
      <c r="DF27" s="17"/>
      <c r="DG27" s="17"/>
      <c r="DI27" s="17"/>
      <c r="DJ27" s="17"/>
      <c r="DL27" s="17"/>
      <c r="DM27" s="17"/>
      <c r="DO27" s="17"/>
      <c r="DP27" s="17"/>
      <c r="DR27" s="17"/>
      <c r="DS27" s="17"/>
      <c r="DU27" s="17"/>
      <c r="DV27" s="17"/>
      <c r="DX27" s="17"/>
      <c r="DY27" s="17"/>
      <c r="EA27" s="17"/>
      <c r="EB27" s="17"/>
      <c r="ED27" s="17"/>
      <c r="EE27" s="17"/>
    </row>
    <row r="28" spans="1:256" s="19" customFormat="1" ht="9.75">
      <c r="A28" s="15"/>
      <c r="B28" s="19" t="s">
        <v>17</v>
      </c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9" customFormat="1" ht="12" customHeight="1">
      <c r="A29" s="15"/>
      <c r="B29" s="19" t="s">
        <v>18</v>
      </c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2:135" s="15" customFormat="1" ht="12.75" customHeight="1">
      <c r="B30" s="16" t="e">
        <f>LEFT(TEXT(данные!D15,""),1)</f>
        <v>#VALUE!</v>
      </c>
      <c r="C30" s="16"/>
      <c r="D30" s="21"/>
      <c r="E30" s="16" t="e">
        <f>MID(TEXT(данные!D15,""),2,1)</f>
        <v>#VALUE!</v>
      </c>
      <c r="F30" s="16"/>
      <c r="G30" s="21"/>
      <c r="H30" s="16" t="e">
        <f>MID(TEXT(данные!D15,""),3,1)</f>
        <v>#VALUE!</v>
      </c>
      <c r="I30" s="16"/>
      <c r="J30" s="21"/>
      <c r="K30" s="16" t="e">
        <f>MID(TEXT(данные!D15,""),4,1)</f>
        <v>#VALUE!</v>
      </c>
      <c r="L30" s="16"/>
      <c r="M30" s="21"/>
      <c r="N30" s="16" t="e">
        <f>MID(TEXT(данные!D15,""),5,1)</f>
        <v>#VALUE!</v>
      </c>
      <c r="O30" s="16"/>
      <c r="P30" s="21"/>
      <c r="Q30" s="16" t="e">
        <f>MID(TEXT(данные!D15,""),6,1)</f>
        <v>#VALUE!</v>
      </c>
      <c r="R30" s="16"/>
      <c r="S30" s="21"/>
      <c r="T30" s="16" t="e">
        <f>MID(TEXT(данные!D15,""),7,1)</f>
        <v>#VALUE!</v>
      </c>
      <c r="U30" s="16"/>
      <c r="V30" s="21"/>
      <c r="W30" s="16" t="e">
        <f>MID(TEXT(данные!D15,""),8,1)</f>
        <v>#VALUE!</v>
      </c>
      <c r="X30" s="16"/>
      <c r="Y30" s="21"/>
      <c r="Z30" s="16" t="e">
        <f>MID(TEXT(данные!D15,""),9,1)</f>
        <v>#VALUE!</v>
      </c>
      <c r="AA30" s="16"/>
      <c r="AB30" s="21"/>
      <c r="AC30" s="16" t="e">
        <f>MID(TEXT(данные!D15,""),10,1)</f>
        <v>#VALUE!</v>
      </c>
      <c r="AD30" s="16"/>
      <c r="AE30" s="21"/>
      <c r="AF30" s="16" t="e">
        <f>MID(TEXT(данные!D15,""),11,1)</f>
        <v>#VALUE!</v>
      </c>
      <c r="AG30" s="16"/>
      <c r="AH30" s="21"/>
      <c r="AI30" s="16" t="e">
        <f>MID(TEXT(данные!D15,""),12,1)</f>
        <v>#VALUE!</v>
      </c>
      <c r="AJ30" s="16"/>
      <c r="AK30" s="21"/>
      <c r="AL30" s="16" t="e">
        <f>MID(TEXT(данные!D15,""),13,1)</f>
        <v>#VALUE!</v>
      </c>
      <c r="AM30" s="16"/>
      <c r="AN30" s="21"/>
      <c r="AO30" s="16" t="e">
        <f>MID(TEXT(данные!D15,""),14,1)</f>
        <v>#VALUE!</v>
      </c>
      <c r="AP30" s="16"/>
      <c r="AQ30" s="21"/>
      <c r="AR30" s="16" t="e">
        <f>MID(TEXT(данные!D15,""),15,1)</f>
        <v>#VALUE!</v>
      </c>
      <c r="AS30" s="16"/>
      <c r="AT30" s="21"/>
      <c r="AU30" s="16" t="e">
        <f>MID(TEXT(данные!D15,""),16,1)</f>
        <v>#VALUE!</v>
      </c>
      <c r="AV30" s="16"/>
      <c r="AW30" s="21"/>
      <c r="AX30" s="16" t="e">
        <f>MID(TEXT(данные!D15,""),17,1)</f>
        <v>#VALUE!</v>
      </c>
      <c r="AY30" s="16"/>
      <c r="AZ30" s="21"/>
      <c r="BA30" s="16" t="e">
        <f>MID(TEXT(данные!D15,""),18,1)</f>
        <v>#VALUE!</v>
      </c>
      <c r="BB30" s="16"/>
      <c r="BC30" s="21"/>
      <c r="BD30" s="16" t="e">
        <f>MID(TEXT(данные!D15,""),19,1)</f>
        <v>#VALUE!</v>
      </c>
      <c r="BE30" s="16"/>
      <c r="BF30" s="21"/>
      <c r="BG30" s="16" t="e">
        <f>MID(TEXT(данные!D15,""),20,1)</f>
        <v>#VALUE!</v>
      </c>
      <c r="BH30" s="16"/>
      <c r="BI30" s="21"/>
      <c r="BJ30" s="16" t="e">
        <f>MID(TEXT(данные!D15,""),21,1)</f>
        <v>#VALUE!</v>
      </c>
      <c r="BK30" s="16"/>
      <c r="BL30" s="21"/>
      <c r="BM30" s="16" t="e">
        <f>MID(TEXT(данные!D15,""),22,1)</f>
        <v>#VALUE!</v>
      </c>
      <c r="BN30" s="16"/>
      <c r="BO30" s="21"/>
      <c r="BP30" s="16" t="e">
        <f>MID(TEXT(данные!D15,""),23,1)</f>
        <v>#VALUE!</v>
      </c>
      <c r="BQ30" s="16"/>
      <c r="BR30" s="21"/>
      <c r="BS30" s="16" t="e">
        <f>MID(TEXT(данные!D15,""),24,1)</f>
        <v>#VALUE!</v>
      </c>
      <c r="BT30" s="16"/>
      <c r="BU30" s="21"/>
      <c r="BV30" s="16" t="e">
        <f>MID(TEXT(данные!D15,""),25,1)</f>
        <v>#VALUE!</v>
      </c>
      <c r="BW30" s="16"/>
      <c r="BX30" s="21"/>
      <c r="BY30" s="16" t="e">
        <f>MID(TEXT(данные!D15,""),26,1)</f>
        <v>#VALUE!</v>
      </c>
      <c r="BZ30" s="16"/>
      <c r="CA30" s="21"/>
      <c r="CB30" s="16" t="e">
        <f>MID(TEXT(данные!D15,""),27,1)</f>
        <v>#VALUE!</v>
      </c>
      <c r="CC30" s="16"/>
      <c r="CD30" s="21"/>
      <c r="CE30" s="16" t="e">
        <f>MID(TEXT(данные!D15,""),28,1)</f>
        <v>#VALUE!</v>
      </c>
      <c r="CF30" s="16"/>
      <c r="CG30" s="21"/>
      <c r="CH30" s="16" t="e">
        <f>MID(TEXT(данные!D15,""),29,1)</f>
        <v>#VALUE!</v>
      </c>
      <c r="CI30" s="16"/>
      <c r="CJ30" s="21"/>
      <c r="CK30" s="16" t="e">
        <f>MID(TEXT(данные!D15,""),30,1)</f>
        <v>#VALUE!</v>
      </c>
      <c r="CL30" s="16"/>
      <c r="CM30" s="21"/>
      <c r="CN30" s="16" t="e">
        <f>MID(TEXT(данные!D15,""),31,1)</f>
        <v>#VALUE!</v>
      </c>
      <c r="CO30" s="16"/>
      <c r="CP30" s="21"/>
      <c r="CQ30" s="16" t="e">
        <f>MID(TEXT(данные!D15,""),32,1)</f>
        <v>#VALUE!</v>
      </c>
      <c r="CR30" s="16"/>
      <c r="CS30" s="21"/>
      <c r="CT30" s="16" t="e">
        <f>MID(TEXT(данные!D15,""),33,1)</f>
        <v>#VALUE!</v>
      </c>
      <c r="CU30" s="16"/>
      <c r="CV30" s="21"/>
      <c r="CW30" s="16" t="e">
        <f>MID(TEXT(данные!D15,""),34,1)</f>
        <v>#VALUE!</v>
      </c>
      <c r="CX30" s="16"/>
      <c r="CY30" s="21"/>
      <c r="CZ30" s="16" t="e">
        <f>MID(TEXT(данные!D15,""),35,1)</f>
        <v>#VALUE!</v>
      </c>
      <c r="DA30" s="16"/>
      <c r="DB30" s="21"/>
      <c r="DC30" s="16" t="e">
        <f>MID(TEXT(данные!D15,""),36,1)</f>
        <v>#VALUE!</v>
      </c>
      <c r="DD30" s="16"/>
      <c r="DE30" s="21"/>
      <c r="DF30" s="16" t="e">
        <f>MID(TEXT(данные!D15,""),37,1)</f>
        <v>#VALUE!</v>
      </c>
      <c r="DG30" s="16"/>
      <c r="DH30" s="21"/>
      <c r="DI30" s="16" t="e">
        <f>MID(TEXT(данные!D15,""),38,1)</f>
        <v>#VALUE!</v>
      </c>
      <c r="DJ30" s="16"/>
      <c r="DK30" s="21"/>
      <c r="DL30" s="16" t="e">
        <f>MID(TEXT(данные!D15,""),39,1)</f>
        <v>#VALUE!</v>
      </c>
      <c r="DM30" s="16"/>
      <c r="DN30" s="21"/>
      <c r="DO30" s="16" t="e">
        <f>MID(TEXT(данные!D15,""),40,1)</f>
        <v>#VALUE!</v>
      </c>
      <c r="DP30" s="16"/>
      <c r="DQ30" s="21"/>
      <c r="DR30" s="16" t="e">
        <f>MID(TEXT(данные!D15,""),41,1)</f>
        <v>#VALUE!</v>
      </c>
      <c r="DS30" s="16"/>
      <c r="DT30" s="21"/>
      <c r="DU30" s="16" t="e">
        <f>MID(TEXT(данные!D15,""),42,1)</f>
        <v>#VALUE!</v>
      </c>
      <c r="DV30" s="16"/>
      <c r="DW30" s="21"/>
      <c r="DX30" s="16" t="e">
        <f>MID(TEXT(данные!D15,""),43,1)</f>
        <v>#VALUE!</v>
      </c>
      <c r="DY30" s="16"/>
      <c r="DZ30" s="21"/>
      <c r="EA30" s="16" t="e">
        <f>MID(TEXT(данные!D15,""),44,1)</f>
        <v>#VALUE!</v>
      </c>
      <c r="EB30" s="16"/>
      <c r="EC30" s="21"/>
      <c r="ED30" s="16" t="e">
        <f>MID(TEXT(данные!D15,""),45,1)</f>
        <v>#VALUE!</v>
      </c>
      <c r="EE30" s="16"/>
    </row>
    <row r="31" spans="1:256" s="19" customFormat="1" ht="12" customHeight="1">
      <c r="A31" s="15"/>
      <c r="B31" s="19" t="s">
        <v>19</v>
      </c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2:135" s="15" customFormat="1" ht="12.75" customHeight="1">
      <c r="B32" s="16" t="e">
        <f>MID(TEXT(данные!D15,""),46,1)</f>
        <v>#VALUE!</v>
      </c>
      <c r="C32" s="16"/>
      <c r="D32" s="21"/>
      <c r="E32" s="16" t="e">
        <f>MID(TEXT(данные!D15,""),47,1)</f>
        <v>#VALUE!</v>
      </c>
      <c r="F32" s="16"/>
      <c r="G32" s="21"/>
      <c r="H32" s="16" t="e">
        <f>MID(TEXT(данные!D15,""),48,1)</f>
        <v>#VALUE!</v>
      </c>
      <c r="I32" s="16"/>
      <c r="J32" s="21"/>
      <c r="K32" s="16" t="e">
        <f>MID(TEXT(данные!D15,""),49,1)</f>
        <v>#VALUE!</v>
      </c>
      <c r="L32" s="16"/>
      <c r="M32" s="21"/>
      <c r="N32" s="16" t="e">
        <f>MID(TEXT(данные!D15,""),50,1)</f>
        <v>#VALUE!</v>
      </c>
      <c r="O32" s="16"/>
      <c r="P32" s="21"/>
      <c r="Q32" s="16" t="e">
        <f>MID(TEXT(данные!D15,""),51,1)</f>
        <v>#VALUE!</v>
      </c>
      <c r="R32" s="16"/>
      <c r="S32" s="21"/>
      <c r="T32" s="16" t="e">
        <f>MID(TEXT(данные!D15,""),52,1)</f>
        <v>#VALUE!</v>
      </c>
      <c r="U32" s="16"/>
      <c r="V32" s="21"/>
      <c r="W32" s="16" t="e">
        <f>MID(TEXT(данные!D15,""),53,1)</f>
        <v>#VALUE!</v>
      </c>
      <c r="X32" s="16"/>
      <c r="Y32" s="21"/>
      <c r="Z32" s="16" t="e">
        <f>MID(TEXT(данные!D15,""),54,1)</f>
        <v>#VALUE!</v>
      </c>
      <c r="AA32" s="16"/>
      <c r="AB32" s="21"/>
      <c r="AC32" s="16" t="e">
        <f>MID(TEXT(данные!D15,""),55,1)</f>
        <v>#VALUE!</v>
      </c>
      <c r="AD32" s="16"/>
      <c r="AE32" s="21"/>
      <c r="AF32" s="16" t="e">
        <f>MID(TEXT(данные!D15,""),56,1)</f>
        <v>#VALUE!</v>
      </c>
      <c r="AG32" s="16"/>
      <c r="AH32" s="21"/>
      <c r="AI32" s="16" t="e">
        <f>MID(TEXT(данные!D15,""),57,1)</f>
        <v>#VALUE!</v>
      </c>
      <c r="AJ32" s="16"/>
      <c r="AK32" s="21"/>
      <c r="AL32" s="16" t="e">
        <f>MID(TEXT(данные!D15,""),58,1)</f>
        <v>#VALUE!</v>
      </c>
      <c r="AM32" s="16"/>
      <c r="AN32" s="21"/>
      <c r="AO32" s="16" t="e">
        <f>MID(TEXT(данные!D15,""),59,1)</f>
        <v>#VALUE!</v>
      </c>
      <c r="AP32" s="16"/>
      <c r="AQ32" s="21"/>
      <c r="AR32" s="16" t="e">
        <f>MID(TEXT(данные!D15,""),60,1)</f>
        <v>#VALUE!</v>
      </c>
      <c r="AS32" s="16"/>
      <c r="AT32" s="21"/>
      <c r="AU32" s="16" t="e">
        <f>MID(TEXT(данные!D15,""),61,1)</f>
        <v>#VALUE!</v>
      </c>
      <c r="AV32" s="16"/>
      <c r="AW32" s="21"/>
      <c r="AX32" s="16" t="e">
        <f>MID(TEXT(данные!D15,""),62,1)</f>
        <v>#VALUE!</v>
      </c>
      <c r="AY32" s="16"/>
      <c r="AZ32" s="21"/>
      <c r="BA32" s="16" t="e">
        <f>MID(TEXT(данные!D15,""),63,1)</f>
        <v>#VALUE!</v>
      </c>
      <c r="BB32" s="16"/>
      <c r="BC32" s="21"/>
      <c r="BD32" s="16" t="e">
        <f>MID(TEXT(данные!D15,""),64,1)</f>
        <v>#VALUE!</v>
      </c>
      <c r="BE32" s="16"/>
      <c r="BF32" s="21"/>
      <c r="BG32" s="16" t="e">
        <f>MID(TEXT(данные!D15,""),65,1)</f>
        <v>#VALUE!</v>
      </c>
      <c r="BH32" s="16"/>
      <c r="BI32" s="21"/>
      <c r="BJ32" s="16" t="e">
        <f>MID(TEXT(данные!D15,""),66,1)</f>
        <v>#VALUE!</v>
      </c>
      <c r="BK32" s="16"/>
      <c r="BL32" s="21"/>
      <c r="BM32" s="16" t="e">
        <f>MID(TEXT(данные!D15,""),67,1)</f>
        <v>#VALUE!</v>
      </c>
      <c r="BN32" s="16"/>
      <c r="BO32" s="21"/>
      <c r="BP32" s="16" t="e">
        <f>MID(TEXT(данные!D15,""),68,1)</f>
        <v>#VALUE!</v>
      </c>
      <c r="BQ32" s="16"/>
      <c r="BR32" s="21"/>
      <c r="BS32" s="16" t="e">
        <f>MID(TEXT(данные!D15,""),69,1)</f>
        <v>#VALUE!</v>
      </c>
      <c r="BT32" s="16"/>
      <c r="BU32" s="21"/>
      <c r="BV32" s="16" t="e">
        <f>MID(TEXT(данные!D15,""),70,1)</f>
        <v>#VALUE!</v>
      </c>
      <c r="BW32" s="16"/>
      <c r="BX32" s="21"/>
      <c r="BY32" s="16" t="e">
        <f>MID(TEXT(данные!D15,""),71,1)</f>
        <v>#VALUE!</v>
      </c>
      <c r="BZ32" s="16"/>
      <c r="CA32" s="21"/>
      <c r="CB32" s="16" t="e">
        <f>MID(TEXT(данные!D15,""),72,1)</f>
        <v>#VALUE!</v>
      </c>
      <c r="CC32" s="16"/>
      <c r="CD32" s="21"/>
      <c r="CE32" s="16" t="e">
        <f>MID(TEXT(данные!D15,""),73,1)</f>
        <v>#VALUE!</v>
      </c>
      <c r="CF32" s="16"/>
      <c r="CG32" s="21"/>
      <c r="CH32" s="16" t="e">
        <f>MID(TEXT(данные!D15,""),74,1)</f>
        <v>#VALUE!</v>
      </c>
      <c r="CI32" s="16"/>
      <c r="CJ32" s="21"/>
      <c r="CK32" s="16" t="e">
        <f>MID(TEXT(данные!D15,""),75,1)</f>
        <v>#VALUE!</v>
      </c>
      <c r="CL32" s="16"/>
      <c r="CM32" s="21"/>
      <c r="CN32" s="16" t="e">
        <f>MID(TEXT(данные!D15,""),76,1)</f>
        <v>#VALUE!</v>
      </c>
      <c r="CO32" s="16"/>
      <c r="CP32" s="21"/>
      <c r="CQ32" s="16" t="e">
        <f>MID(TEXT(данные!D15,""),77,1)</f>
        <v>#VALUE!</v>
      </c>
      <c r="CR32" s="16"/>
      <c r="CS32" s="21"/>
      <c r="CT32" s="16" t="e">
        <f>MID(TEXT(данные!D15,""),78,1)</f>
        <v>#VALUE!</v>
      </c>
      <c r="CU32" s="16"/>
      <c r="CV32" s="21"/>
      <c r="CW32" s="16" t="e">
        <f>MID(TEXT(данные!D15,""),79,1)</f>
        <v>#VALUE!</v>
      </c>
      <c r="CX32" s="16"/>
      <c r="CY32" s="21"/>
      <c r="CZ32" s="16" t="e">
        <f>MID(TEXT(данные!D15,""),80,1)</f>
        <v>#VALUE!</v>
      </c>
      <c r="DA32" s="16"/>
      <c r="DB32" s="21"/>
      <c r="DC32" s="16" t="e">
        <f>MID(TEXT(данные!D15,""),81,1)</f>
        <v>#VALUE!</v>
      </c>
      <c r="DD32" s="16"/>
      <c r="DE32" s="21"/>
      <c r="DF32" s="16" t="e">
        <f>MID(TEXT(данные!D15,""),82,1)</f>
        <v>#VALUE!</v>
      </c>
      <c r="DG32" s="16"/>
      <c r="DH32" s="21"/>
      <c r="DI32" s="16" t="e">
        <f>MID(TEXT(данные!D15,""),83,1)</f>
        <v>#VALUE!</v>
      </c>
      <c r="DJ32" s="16"/>
      <c r="DK32" s="21"/>
      <c r="DL32" s="16" t="e">
        <f>MID(TEXT(данные!D15,""),84,1)</f>
        <v>#VALUE!</v>
      </c>
      <c r="DM32" s="16"/>
      <c r="DN32" s="21"/>
      <c r="DO32" s="16" t="e">
        <f>MID(TEXT(данные!D15,""),85,1)</f>
        <v>#VALUE!</v>
      </c>
      <c r="DP32" s="16"/>
      <c r="DQ32" s="21"/>
      <c r="DR32" s="16" t="e">
        <f>MID(TEXT(данные!D15,""),86,1)</f>
        <v>#VALUE!</v>
      </c>
      <c r="DS32" s="16"/>
      <c r="DT32" s="21"/>
      <c r="DU32" s="16" t="e">
        <f>MID(TEXT(данные!D15,""),87,1)</f>
        <v>#VALUE!</v>
      </c>
      <c r="DV32" s="16"/>
      <c r="DW32" s="21"/>
      <c r="DX32" s="16" t="e">
        <f>MID(TEXT(данные!D15,""),88,1)</f>
        <v>#VALUE!</v>
      </c>
      <c r="DY32" s="16"/>
      <c r="DZ32" s="21"/>
      <c r="EA32" s="16" t="e">
        <f>MID(TEXT(данные!D15,""),89,1)</f>
        <v>#VALUE!</v>
      </c>
      <c r="EB32" s="16"/>
      <c r="EC32" s="21"/>
      <c r="ED32" s="16" t="e">
        <f>MID(TEXT(данные!D15,""),90,1)</f>
        <v>#VALUE!</v>
      </c>
      <c r="EE32" s="16"/>
    </row>
    <row r="33" spans="1:256" s="19" customFormat="1" ht="9.75">
      <c r="A33" s="15"/>
      <c r="B33" s="19" t="s">
        <v>20</v>
      </c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2:134" s="15" customFormat="1" ht="12.75" customHeight="1">
      <c r="B34" s="15" t="s">
        <v>21</v>
      </c>
      <c r="DR34" s="24" t="s">
        <v>22</v>
      </c>
      <c r="DS34" s="17" t="s">
        <v>23</v>
      </c>
      <c r="DT34" s="17"/>
      <c r="DU34" s="25" t="s">
        <v>24</v>
      </c>
      <c r="DV34" s="25"/>
      <c r="DW34" s="25"/>
      <c r="DX34" s="25"/>
      <c r="DY34" s="25"/>
      <c r="DZ34" s="25"/>
      <c r="EA34" s="25"/>
      <c r="EB34" s="17" t="s">
        <v>25</v>
      </c>
      <c r="EC34" s="17"/>
      <c r="ED34" s="15" t="s">
        <v>26</v>
      </c>
    </row>
    <row r="35" s="15" customFormat="1" ht="3" customHeight="1"/>
    <row r="36" spans="1:256" s="20" customFormat="1" ht="12.75" customHeight="1">
      <c r="A36" s="15"/>
      <c r="B36" s="17" t="s">
        <v>27</v>
      </c>
      <c r="C36" s="17"/>
      <c r="D36" s="26" t="s">
        <v>28</v>
      </c>
      <c r="E36" s="26"/>
      <c r="F36" s="26"/>
      <c r="G36" s="20" t="s">
        <v>29</v>
      </c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0" customFormat="1" ht="3.75" customHeight="1">
      <c r="A37" s="15"/>
      <c r="B37" s="15"/>
      <c r="C37" s="15"/>
      <c r="D37" s="15"/>
      <c r="E37" s="15"/>
      <c r="F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0" customFormat="1" ht="12.75" customHeight="1">
      <c r="A38" s="15"/>
      <c r="B38" s="17"/>
      <c r="C38" s="17"/>
      <c r="D38" s="26" t="s">
        <v>28</v>
      </c>
      <c r="E38" s="26"/>
      <c r="F38" s="26"/>
      <c r="G38" s="20" t="s">
        <v>30</v>
      </c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0" customFormat="1" ht="3.75" customHeight="1">
      <c r="A39" s="15"/>
      <c r="B39" s="15"/>
      <c r="C39" s="15"/>
      <c r="D39" s="15"/>
      <c r="E39" s="15"/>
      <c r="F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0" customFormat="1" ht="12.75" customHeight="1">
      <c r="A40" s="15"/>
      <c r="B40" s="17"/>
      <c r="C40" s="17"/>
      <c r="D40" s="26" t="s">
        <v>28</v>
      </c>
      <c r="E40" s="26"/>
      <c r="F40" s="26"/>
      <c r="G40" s="20" t="s">
        <v>31</v>
      </c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0" customFormat="1" ht="3.75" customHeight="1">
      <c r="A41" s="15"/>
      <c r="B41" s="15"/>
      <c r="C41" s="15"/>
      <c r="D41" s="15"/>
      <c r="E41" s="15"/>
      <c r="F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0" customFormat="1" ht="12.75" customHeight="1">
      <c r="A42" s="15"/>
      <c r="B42" s="17"/>
      <c r="C42" s="17"/>
      <c r="D42" s="26" t="s">
        <v>28</v>
      </c>
      <c r="E42" s="26"/>
      <c r="F42" s="26"/>
      <c r="G42" s="20" t="s">
        <v>32</v>
      </c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3.75" customHeight="1">
      <c r="A43" s="15"/>
      <c r="B43" s="15"/>
      <c r="C43" s="15"/>
      <c r="D43" s="15"/>
      <c r="E43" s="15"/>
      <c r="F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0" customFormat="1" ht="12.75" customHeight="1">
      <c r="A44" s="15"/>
      <c r="B44" s="17"/>
      <c r="C44" s="17"/>
      <c r="D44" s="26" t="s">
        <v>28</v>
      </c>
      <c r="E44" s="26"/>
      <c r="F44" s="26"/>
      <c r="G44" s="20" t="s">
        <v>33</v>
      </c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="15" customFormat="1" ht="3.75" customHeight="1"/>
    <row r="46" spans="2:135" s="15" customFormat="1" ht="12.75" customHeight="1">
      <c r="B46" s="17"/>
      <c r="C46" s="17"/>
      <c r="D46" s="26" t="s">
        <v>28</v>
      </c>
      <c r="E46" s="26"/>
      <c r="F46" s="26"/>
      <c r="G46" s="20" t="s">
        <v>34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L46" s="17"/>
      <c r="BM46" s="17"/>
      <c r="BN46" s="26" t="s">
        <v>28</v>
      </c>
      <c r="BO46" s="26"/>
      <c r="BP46" s="26"/>
      <c r="BQ46" s="20" t="s">
        <v>35</v>
      </c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</row>
    <row r="47" spans="2:68" s="15" customFormat="1" ht="3.75" customHeight="1">
      <c r="B47" s="27"/>
      <c r="C47" s="27"/>
      <c r="D47" s="28"/>
      <c r="E47" s="24"/>
      <c r="F47" s="24"/>
      <c r="BI47" s="20"/>
      <c r="BJ47" s="20"/>
      <c r="BL47" s="27"/>
      <c r="BM47" s="27"/>
      <c r="BN47" s="28"/>
      <c r="BO47" s="24"/>
      <c r="BP47" s="24"/>
    </row>
    <row r="48" spans="1:256" s="29" customFormat="1" ht="9.75">
      <c r="A48" s="15"/>
      <c r="B48" s="29" t="s">
        <v>36</v>
      </c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30" customFormat="1" ht="9.75">
      <c r="A49" s="15"/>
      <c r="B49" s="20" t="s">
        <v>37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0" t="str">
        <f>данные!D16</f>
        <v>17.72, 51.42.1</v>
      </c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31" customFormat="1" ht="9.75">
      <c r="A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="15" customFormat="1" ht="3" customHeight="1"/>
    <row r="52" spans="2:135" s="15" customFormat="1" ht="7.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3" t="s">
        <v>38</v>
      </c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</row>
    <row r="53" spans="61:75" s="15" customFormat="1" ht="6" customHeight="1"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</row>
    <row r="54" spans="61:75" s="15" customFormat="1" ht="3" customHeight="1"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</row>
    <row r="55" spans="1:256" s="18" customFormat="1" ht="9.75">
      <c r="A55" s="15"/>
      <c r="B55" s="18" t="s">
        <v>39</v>
      </c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8" customFormat="1" ht="9.75">
      <c r="A56" s="15"/>
      <c r="B56" s="18" t="s">
        <v>40</v>
      </c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5.75" customHeight="1">
      <c r="A57" s="15"/>
      <c r="B57" s="20" t="s">
        <v>41</v>
      </c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="15" customFormat="1" ht="3" customHeight="1"/>
    <row r="59" spans="2:135" s="15" customFormat="1" ht="12.75" customHeight="1">
      <c r="B59" s="35" t="e">
        <f>IF(B20=0,"",B20)</f>
        <v>#VALUE!</v>
      </c>
      <c r="C59" s="35"/>
      <c r="D59" s="36"/>
      <c r="E59" s="35" t="e">
        <f>IF(E20=0,"",E20)</f>
        <v>#VALUE!</v>
      </c>
      <c r="F59" s="35"/>
      <c r="G59" s="36"/>
      <c r="H59" s="35" t="e">
        <f>IF(H20=0,"",H20)</f>
        <v>#VALUE!</v>
      </c>
      <c r="I59" s="35"/>
      <c r="J59" s="36"/>
      <c r="K59" s="35" t="e">
        <f>IF(K20=0,"",K20)</f>
        <v>#VALUE!</v>
      </c>
      <c r="L59" s="35"/>
      <c r="M59" s="36"/>
      <c r="N59" s="35" t="e">
        <f>IF(N20=0,"",N20)</f>
        <v>#VALUE!</v>
      </c>
      <c r="O59" s="35"/>
      <c r="P59" s="36"/>
      <c r="Q59" s="35" t="e">
        <f>IF(Q20=0,"",Q20)</f>
        <v>#VALUE!</v>
      </c>
      <c r="R59" s="35"/>
      <c r="S59" s="36"/>
      <c r="T59" s="35" t="e">
        <f>IF(T20=0,"",T20)</f>
        <v>#VALUE!</v>
      </c>
      <c r="U59" s="35"/>
      <c r="V59" s="36"/>
      <c r="W59" s="35" t="e">
        <f>IF(W20=0,"",W20)</f>
        <v>#VALUE!</v>
      </c>
      <c r="X59" s="35"/>
      <c r="Y59" s="36"/>
      <c r="Z59" s="35" t="e">
        <f>IF(Z20=0,"",Z20)</f>
        <v>#VALUE!</v>
      </c>
      <c r="AA59" s="35"/>
      <c r="AB59" s="36"/>
      <c r="AC59" s="35" t="e">
        <f>IF(AC20=0,"",AC20)</f>
        <v>#VALUE!</v>
      </c>
      <c r="AD59" s="35"/>
      <c r="AF59" s="35" t="e">
        <f>IF(AF20=0,"",AF20)</f>
        <v>#VALUE!</v>
      </c>
      <c r="AG59" s="35"/>
      <c r="AI59" s="35" t="e">
        <f>IF(AI20=0,"",AI20)</f>
        <v>#VALUE!</v>
      </c>
      <c r="AJ59" s="35"/>
      <c r="AL59" s="35" t="e">
        <f>IF(AL20=0,"",AL20)</f>
        <v>#VALUE!</v>
      </c>
      <c r="AM59" s="35"/>
      <c r="AO59" s="35" t="e">
        <f>IF(AO20=0,"",AO20)</f>
        <v>#VALUE!</v>
      </c>
      <c r="AP59" s="35"/>
      <c r="AR59" s="35" t="e">
        <f>IF(AR20=0,"",AR20)</f>
        <v>#VALUE!</v>
      </c>
      <c r="AS59" s="35"/>
      <c r="AU59" s="35" t="e">
        <f>IF(AU20=0,"",AU20)</f>
        <v>#VALUE!</v>
      </c>
      <c r="AV59" s="35"/>
      <c r="AX59" s="35" t="e">
        <f>IF(AX20=0,"",AX20)</f>
        <v>#VALUE!</v>
      </c>
      <c r="AY59" s="35"/>
      <c r="BA59" s="35" t="e">
        <f>IF(BA20=0,"",BA20)</f>
        <v>#VALUE!</v>
      </c>
      <c r="BB59" s="35"/>
      <c r="BD59" s="35" t="e">
        <f>IF(BD20=0,"",BD20)</f>
        <v>#VALUE!</v>
      </c>
      <c r="BE59" s="35"/>
      <c r="BG59" s="35" t="e">
        <f>IF(BG20=0,"",BG20)</f>
        <v>#VALUE!</v>
      </c>
      <c r="BH59" s="35"/>
      <c r="BJ59" s="35" t="e">
        <f>IF(BJ20=0,"",BJ20)</f>
        <v>#VALUE!</v>
      </c>
      <c r="BK59" s="35"/>
      <c r="BM59" s="35" t="e">
        <f>IF(BM20=0,"",BM20)</f>
        <v>#VALUE!</v>
      </c>
      <c r="BN59" s="35"/>
      <c r="BP59" s="35" t="e">
        <f>IF(BP20=0,"",BP20)</f>
        <v>#VALUE!</v>
      </c>
      <c r="BQ59" s="35"/>
      <c r="BS59" s="35" t="e">
        <f>IF(BS20=0,"",BS20)</f>
        <v>#VALUE!</v>
      </c>
      <c r="BT59" s="35"/>
      <c r="BV59" s="35" t="e">
        <f>IF(BV20=0,"",BV20)</f>
        <v>#VALUE!</v>
      </c>
      <c r="BW59" s="35"/>
      <c r="BY59" s="35" t="e">
        <f>IF(BY20=0,"",BY20)</f>
        <v>#VALUE!</v>
      </c>
      <c r="BZ59" s="35"/>
      <c r="CB59" s="35" t="e">
        <f>IF(CB20=0,"",CB20)</f>
        <v>#VALUE!</v>
      </c>
      <c r="CC59" s="35"/>
      <c r="CE59" s="35" t="e">
        <f>IF(CE20=0,"",CE20)</f>
        <v>#VALUE!</v>
      </c>
      <c r="CF59" s="35"/>
      <c r="CH59" s="35" t="e">
        <f>IF(CH20=0,"",CH20)</f>
        <v>#VALUE!</v>
      </c>
      <c r="CI59" s="35"/>
      <c r="CK59" s="35" t="e">
        <f>IF(CK20=0,"",CK20)</f>
        <v>#VALUE!</v>
      </c>
      <c r="CL59" s="35"/>
      <c r="CN59" s="35" t="e">
        <f>IF(CN20=0,"",CN20)</f>
        <v>#VALUE!</v>
      </c>
      <c r="CO59" s="35"/>
      <c r="CQ59" s="35" t="e">
        <f>IF(CQ20=0,"",CQ20)</f>
        <v>#VALUE!</v>
      </c>
      <c r="CR59" s="35"/>
      <c r="CT59" s="35" t="e">
        <f>IF(CT20=0,"",CT20)</f>
        <v>#VALUE!</v>
      </c>
      <c r="CU59" s="35"/>
      <c r="CW59" s="35" t="e">
        <f>IF(CW20=0,"",CW20)</f>
        <v>#VALUE!</v>
      </c>
      <c r="CX59" s="35"/>
      <c r="CZ59" s="35" t="e">
        <f>IF(CZ20=0,"",CZ20)</f>
        <v>#VALUE!</v>
      </c>
      <c r="DA59" s="35"/>
      <c r="DC59" s="35" t="e">
        <f>IF(DC20=0,"",DC20)</f>
        <v>#VALUE!</v>
      </c>
      <c r="DD59" s="35"/>
      <c r="DF59" s="35" t="e">
        <f>IF(DF20=0,"",DF20)</f>
        <v>#VALUE!</v>
      </c>
      <c r="DG59" s="35"/>
      <c r="DI59" s="35" t="e">
        <f>IF(DI20=0,"",DI20)</f>
        <v>#VALUE!</v>
      </c>
      <c r="DJ59" s="35"/>
      <c r="DL59" s="35" t="e">
        <f>IF(DL20=0,"",DL20)</f>
        <v>#VALUE!</v>
      </c>
      <c r="DM59" s="35"/>
      <c r="DO59" s="35" t="e">
        <f>IF(DO20=0,"",DO20)</f>
        <v>#VALUE!</v>
      </c>
      <c r="DP59" s="35"/>
      <c r="DR59" s="35" t="e">
        <f>IF(DR20=0,"",DR20)</f>
        <v>#VALUE!</v>
      </c>
      <c r="DS59" s="35"/>
      <c r="DU59" s="35" t="e">
        <f>IF(DU20=0,"",DU20)</f>
        <v>#VALUE!</v>
      </c>
      <c r="DV59" s="35"/>
      <c r="DX59" s="35" t="e">
        <f>IF(DX20=0,"",DX20)</f>
        <v>#VALUE!</v>
      </c>
      <c r="DY59" s="35"/>
      <c r="EA59" s="35" t="e">
        <f>IF(EA20=0,"",EA20)</f>
        <v>#VALUE!</v>
      </c>
      <c r="EB59" s="35"/>
      <c r="ED59" s="35" t="e">
        <f>IF(ED20=0,"",ED20)</f>
        <v>#VALUE!</v>
      </c>
      <c r="EE59" s="35"/>
    </row>
    <row r="60" s="15" customFormat="1" ht="3.75" customHeight="1"/>
    <row r="61" spans="2:135" s="15" customFormat="1" ht="12.75" customHeight="1">
      <c r="B61" s="35" t="e">
        <f>IF(B22=0,"",B22)</f>
        <v>#VALUE!</v>
      </c>
      <c r="C61" s="35"/>
      <c r="D61" s="36"/>
      <c r="E61" s="35" t="e">
        <f>IF(E22=0,"",E22)</f>
        <v>#VALUE!</v>
      </c>
      <c r="F61" s="35"/>
      <c r="G61" s="36"/>
      <c r="H61" s="35" t="e">
        <f>IF(H22=0,"",H22)</f>
        <v>#VALUE!</v>
      </c>
      <c r="I61" s="35"/>
      <c r="J61" s="36"/>
      <c r="K61" s="35" t="e">
        <f>IF(K22=0,"",K22)</f>
        <v>#VALUE!</v>
      </c>
      <c r="L61" s="35"/>
      <c r="M61" s="36"/>
      <c r="N61" s="35" t="e">
        <f>IF(N22=0,"",N22)</f>
        <v>#VALUE!</v>
      </c>
      <c r="O61" s="35"/>
      <c r="P61" s="36"/>
      <c r="Q61" s="35" t="e">
        <f>IF(Q22=0,"",Q22)</f>
        <v>#VALUE!</v>
      </c>
      <c r="R61" s="35"/>
      <c r="S61" s="36"/>
      <c r="T61" s="35" t="e">
        <f>IF(T22=0,"",T22)</f>
        <v>#VALUE!</v>
      </c>
      <c r="U61" s="35"/>
      <c r="V61" s="36"/>
      <c r="W61" s="35" t="e">
        <f>IF(W22=0,"",W22)</f>
        <v>#VALUE!</v>
      </c>
      <c r="X61" s="35"/>
      <c r="Y61" s="36"/>
      <c r="Z61" s="35" t="e">
        <f>IF(Z22=0,"",Z22)</f>
        <v>#VALUE!</v>
      </c>
      <c r="AA61" s="35"/>
      <c r="AB61" s="36"/>
      <c r="AC61" s="35" t="e">
        <f>IF(AC22=0,"",AC22)</f>
        <v>#VALUE!</v>
      </c>
      <c r="AD61" s="35"/>
      <c r="AF61" s="35" t="e">
        <f>IF(AF22=0,"",AF22)</f>
        <v>#VALUE!</v>
      </c>
      <c r="AG61" s="35"/>
      <c r="AI61" s="35" t="e">
        <f>IF(AI22=0,"",AI22)</f>
        <v>#VALUE!</v>
      </c>
      <c r="AJ61" s="35"/>
      <c r="AL61" s="35" t="e">
        <f>IF(AL22=0,"",AL22)</f>
        <v>#VALUE!</v>
      </c>
      <c r="AM61" s="35"/>
      <c r="AO61" s="35" t="e">
        <f>IF(AO22=0,"",AO22)</f>
        <v>#VALUE!</v>
      </c>
      <c r="AP61" s="35"/>
      <c r="AR61" s="35" t="e">
        <f>IF(AR22=0,"",AR22)</f>
        <v>#VALUE!</v>
      </c>
      <c r="AS61" s="35"/>
      <c r="AU61" s="35" t="e">
        <f>IF(AU22=0,"",AU22)</f>
        <v>#VALUE!</v>
      </c>
      <c r="AV61" s="35"/>
      <c r="AX61" s="35" t="e">
        <f>IF(AX22=0,"",AX22)</f>
        <v>#VALUE!</v>
      </c>
      <c r="AY61" s="35"/>
      <c r="BA61" s="35" t="e">
        <f>IF(BA22=0,"",BA22)</f>
        <v>#VALUE!</v>
      </c>
      <c r="BB61" s="35"/>
      <c r="BD61" s="35" t="e">
        <f>IF(BD22=0,"",BD22)</f>
        <v>#VALUE!</v>
      </c>
      <c r="BE61" s="35"/>
      <c r="BG61" s="35" t="e">
        <f>IF(BG22=0,"",BG22)</f>
        <v>#VALUE!</v>
      </c>
      <c r="BH61" s="35"/>
      <c r="BJ61" s="35" t="e">
        <f>IF(BJ22=0,"",BJ22)</f>
        <v>#VALUE!</v>
      </c>
      <c r="BK61" s="35"/>
      <c r="BM61" s="35" t="e">
        <f>IF(BM22=0,"",BM22)</f>
        <v>#VALUE!</v>
      </c>
      <c r="BN61" s="35"/>
      <c r="BP61" s="35" t="e">
        <f>IF(BP22=0,"",BP22)</f>
        <v>#VALUE!</v>
      </c>
      <c r="BQ61" s="35"/>
      <c r="BS61" s="35" t="e">
        <f>IF(BS22=0,"",BS22)</f>
        <v>#VALUE!</v>
      </c>
      <c r="BT61" s="35"/>
      <c r="BV61" s="35" t="e">
        <f>IF(BV22=0,"",BV22)</f>
        <v>#VALUE!</v>
      </c>
      <c r="BW61" s="35"/>
      <c r="BY61" s="35" t="e">
        <f>IF(BY22=0,"",BY22)</f>
        <v>#VALUE!</v>
      </c>
      <c r="BZ61" s="35"/>
      <c r="CB61" s="35" t="e">
        <f>IF(CB22=0,"",CB22)</f>
        <v>#VALUE!</v>
      </c>
      <c r="CC61" s="35"/>
      <c r="CE61" s="35" t="e">
        <f>IF(CE22=0,"",CE22)</f>
        <v>#VALUE!</v>
      </c>
      <c r="CF61" s="35"/>
      <c r="CH61" s="35" t="e">
        <f>IF(CH22=0,"",CH22)</f>
        <v>#VALUE!</v>
      </c>
      <c r="CI61" s="35"/>
      <c r="CK61" s="35" t="e">
        <f>IF(CK22=0,"",CK22)</f>
        <v>#VALUE!</v>
      </c>
      <c r="CL61" s="35"/>
      <c r="CN61" s="35" t="e">
        <f>IF(CN22=0,"",CN22)</f>
        <v>#VALUE!</v>
      </c>
      <c r="CO61" s="35"/>
      <c r="CQ61" s="35" t="e">
        <f>IF(CQ22=0,"",CQ22)</f>
        <v>#VALUE!</v>
      </c>
      <c r="CR61" s="35"/>
      <c r="CT61" s="35" t="e">
        <f>IF(CT22=0,"",CT22)</f>
        <v>#VALUE!</v>
      </c>
      <c r="CU61" s="35"/>
      <c r="CW61" s="35" t="e">
        <f>IF(CW22=0,"",CW22)</f>
        <v>#VALUE!</v>
      </c>
      <c r="CX61" s="35"/>
      <c r="CZ61" s="35" t="e">
        <f>IF(CZ22=0,"",CZ22)</f>
        <v>#VALUE!</v>
      </c>
      <c r="DA61" s="35"/>
      <c r="DC61" s="35" t="e">
        <f>IF(DC22=0,"",DC22)</f>
        <v>#VALUE!</v>
      </c>
      <c r="DD61" s="35"/>
      <c r="DF61" s="35" t="e">
        <f>IF(DF22=0,"",DF22)</f>
        <v>#VALUE!</v>
      </c>
      <c r="DG61" s="35"/>
      <c r="DI61" s="35" t="e">
        <f>IF(DI22=0,"",DI22)</f>
        <v>#VALUE!</v>
      </c>
      <c r="DJ61" s="35"/>
      <c r="DL61" s="35" t="e">
        <f>IF(DL22=0,"",DL22)</f>
        <v>#VALUE!</v>
      </c>
      <c r="DM61" s="35"/>
      <c r="DO61" s="35" t="e">
        <f>IF(DO22=0,"",DO22)</f>
        <v>#VALUE!</v>
      </c>
      <c r="DP61" s="35"/>
      <c r="DR61" s="35" t="e">
        <f>IF(DR22=0,"",DR22)</f>
        <v>#VALUE!</v>
      </c>
      <c r="DS61" s="35"/>
      <c r="DU61" s="35" t="e">
        <f>IF(DU22=0,"",DU22)</f>
        <v>#VALUE!</v>
      </c>
      <c r="DV61" s="35"/>
      <c r="DX61" s="35" t="e">
        <f>IF(DX22=0,"",DX22)</f>
        <v>#VALUE!</v>
      </c>
      <c r="DY61" s="35"/>
      <c r="EA61" s="35" t="e">
        <f>IF(EA22=0,"",EA22)</f>
        <v>#VALUE!</v>
      </c>
      <c r="EB61" s="35"/>
      <c r="ED61" s="35" t="e">
        <f>IF(ED22=0,"",ED22)</f>
        <v>#VALUE!</v>
      </c>
      <c r="EE61" s="35"/>
    </row>
    <row r="62" spans="1:256" s="19" customFormat="1" ht="9.75">
      <c r="A62" s="15"/>
      <c r="B62" s="19" t="s">
        <v>14</v>
      </c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37" customFormat="1" ht="9.75">
      <c r="A63" s="15"/>
      <c r="B63" s="37" t="s">
        <v>42</v>
      </c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34" customFormat="1" ht="3" customHeight="1">
      <c r="A64" s="15"/>
      <c r="B64" s="38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2:135" s="15" customFormat="1" ht="12.75" customHeight="1">
      <c r="B65" s="16" t="e">
        <f>LEFT(TEXT(данные!D5,""),1)</f>
        <v>#VALUE!</v>
      </c>
      <c r="C65" s="16"/>
      <c r="D65" s="21"/>
      <c r="E65" s="16" t="e">
        <f>MID(TEXT(данные!D5,""),2,1)</f>
        <v>#VALUE!</v>
      </c>
      <c r="F65" s="16"/>
      <c r="G65" s="21"/>
      <c r="H65" s="16" t="e">
        <f>MID(TEXT(данные!D5,""),3,1)</f>
        <v>#VALUE!</v>
      </c>
      <c r="I65" s="16"/>
      <c r="J65" s="21"/>
      <c r="K65" s="16" t="e">
        <f>MID(TEXT(данные!D5,""),4,1)</f>
        <v>#VALUE!</v>
      </c>
      <c r="L65" s="16"/>
      <c r="M65" s="21"/>
      <c r="N65" s="16" t="e">
        <f>MID(TEXT(данные!D5,""),5,1)</f>
        <v>#VALUE!</v>
      </c>
      <c r="O65" s="16"/>
      <c r="P65" s="21"/>
      <c r="Q65" s="16" t="e">
        <f>MID(TEXT(данные!D5,""),6,1)</f>
        <v>#VALUE!</v>
      </c>
      <c r="R65" s="16"/>
      <c r="S65" s="21"/>
      <c r="T65" s="16" t="e">
        <f>MID(TEXT(данные!D5,""),7,1)</f>
        <v>#VALUE!</v>
      </c>
      <c r="U65" s="16"/>
      <c r="V65" s="21"/>
      <c r="W65" s="16" t="e">
        <f>MID(TEXT(данные!D5,""),8,1)</f>
        <v>#VALUE!</v>
      </c>
      <c r="X65" s="16"/>
      <c r="Y65" s="21"/>
      <c r="Z65" s="16" t="e">
        <f>MID(TEXT(данные!D5,""),9,1)</f>
        <v>#VALUE!</v>
      </c>
      <c r="AA65" s="16"/>
      <c r="AB65" s="21"/>
      <c r="AC65" s="16" t="e">
        <f>MID(TEXT(данные!D5,""),10,1)</f>
        <v>#VALUE!</v>
      </c>
      <c r="AD65" s="16"/>
      <c r="AE65" s="21"/>
      <c r="AF65" s="16" t="e">
        <f>MID(TEXT(данные!D5,""),11,1)</f>
        <v>#VALUE!</v>
      </c>
      <c r="AG65" s="16"/>
      <c r="AH65" s="21"/>
      <c r="AI65" s="16" t="e">
        <f>MID(TEXT(данные!D5,""),12,1)</f>
        <v>#VALUE!</v>
      </c>
      <c r="AJ65" s="16"/>
      <c r="AK65" s="21"/>
      <c r="AL65" s="16" t="e">
        <f>MID(TEXT(данные!D5,""),13,1)</f>
        <v>#VALUE!</v>
      </c>
      <c r="AM65" s="16"/>
      <c r="AN65" s="21"/>
      <c r="AO65" s="16" t="e">
        <f>MID(TEXT(данные!D5,""),14,1)</f>
        <v>#VALUE!</v>
      </c>
      <c r="AP65" s="16"/>
      <c r="AQ65" s="21"/>
      <c r="AR65" s="16" t="e">
        <f>MID(TEXT(данные!D5,""),15,1)</f>
        <v>#VALUE!</v>
      </c>
      <c r="AS65" s="16"/>
      <c r="AT65" s="21"/>
      <c r="AU65" s="16" t="e">
        <f>MID(TEXT(данные!D5,""),16,1)</f>
        <v>#VALUE!</v>
      </c>
      <c r="AV65" s="16"/>
      <c r="AW65" s="21"/>
      <c r="AX65" s="16" t="e">
        <f>MID(TEXT(данные!D5,""),17,1)</f>
        <v>#VALUE!</v>
      </c>
      <c r="AY65" s="16"/>
      <c r="AZ65" s="21"/>
      <c r="BA65" s="16" t="e">
        <f>MID(TEXT(данные!D5,""),18,1)</f>
        <v>#VALUE!</v>
      </c>
      <c r="BB65" s="16"/>
      <c r="BC65" s="21"/>
      <c r="BD65" s="16" t="e">
        <f>MID(TEXT(данные!D5,""),19,1)</f>
        <v>#VALUE!</v>
      </c>
      <c r="BE65" s="16"/>
      <c r="BF65" s="21"/>
      <c r="BG65" s="16" t="e">
        <f>MID(TEXT(данные!D5,""),20,1)</f>
        <v>#VALUE!</v>
      </c>
      <c r="BH65" s="16"/>
      <c r="BI65" s="21"/>
      <c r="BJ65" s="16" t="e">
        <f>MID(TEXT(данные!D5,""),21,1)</f>
        <v>#VALUE!</v>
      </c>
      <c r="BK65" s="16"/>
      <c r="BL65" s="21"/>
      <c r="BM65" s="16" t="e">
        <f>MID(TEXT(данные!D5,""),22,1)</f>
        <v>#VALUE!</v>
      </c>
      <c r="BN65" s="16"/>
      <c r="BO65" s="21"/>
      <c r="BP65" s="16" t="e">
        <f>MID(TEXT(данные!D5,""),23,1)</f>
        <v>#VALUE!</v>
      </c>
      <c r="BQ65" s="16"/>
      <c r="BR65" s="21"/>
      <c r="BS65" s="16" t="e">
        <f>MID(TEXT(данные!D5,""),24,1)</f>
        <v>#VALUE!</v>
      </c>
      <c r="BT65" s="16"/>
      <c r="BU65" s="21"/>
      <c r="BV65" s="16" t="e">
        <f>MID(TEXT(данные!D5,""),25,1)</f>
        <v>#VALUE!</v>
      </c>
      <c r="BW65" s="16"/>
      <c r="BX65" s="21"/>
      <c r="BY65" s="16" t="e">
        <f>MID(TEXT(данные!D5,""),26,1)</f>
        <v>#VALUE!</v>
      </c>
      <c r="BZ65" s="16"/>
      <c r="CA65" s="21"/>
      <c r="CB65" s="16" t="e">
        <f>MID(TEXT(данные!D5,""),27,1)</f>
        <v>#VALUE!</v>
      </c>
      <c r="CC65" s="16"/>
      <c r="CD65" s="21"/>
      <c r="CE65" s="16" t="e">
        <f>MID(TEXT(данные!D5,""),28,1)</f>
        <v>#VALUE!</v>
      </c>
      <c r="CF65" s="16"/>
      <c r="CG65" s="21"/>
      <c r="CH65" s="16" t="e">
        <f>MID(TEXT(данные!D5,""),29,1)</f>
        <v>#VALUE!</v>
      </c>
      <c r="CI65" s="16"/>
      <c r="CJ65" s="21"/>
      <c r="CK65" s="16" t="e">
        <f>MID(TEXT(данные!D5,""),30,1)</f>
        <v>#VALUE!</v>
      </c>
      <c r="CL65" s="16"/>
      <c r="CM65" s="21"/>
      <c r="CN65" s="16" t="e">
        <f>MID(TEXT(данные!D5,""),31,1)</f>
        <v>#VALUE!</v>
      </c>
      <c r="CO65" s="16"/>
      <c r="CP65" s="21"/>
      <c r="CQ65" s="16" t="e">
        <f>MID(TEXT(данные!D5,""),32,1)</f>
        <v>#VALUE!</v>
      </c>
      <c r="CR65" s="16"/>
      <c r="CS65" s="21"/>
      <c r="CT65" s="16" t="e">
        <f>MID(TEXT(данные!D5,""),33,1)</f>
        <v>#VALUE!</v>
      </c>
      <c r="CU65" s="16"/>
      <c r="CV65" s="21"/>
      <c r="CW65" s="16" t="e">
        <f>MID(TEXT(данные!D5,""),34,1)</f>
        <v>#VALUE!</v>
      </c>
      <c r="CX65" s="16"/>
      <c r="CY65" s="21"/>
      <c r="CZ65" s="16" t="e">
        <f>MID(TEXT(данные!D5,""),35,1)</f>
        <v>#VALUE!</v>
      </c>
      <c r="DA65" s="16"/>
      <c r="DB65" s="21"/>
      <c r="DC65" s="16" t="e">
        <f>MID(TEXT(данные!D5,""),36,1)</f>
        <v>#VALUE!</v>
      </c>
      <c r="DD65" s="16"/>
      <c r="DE65" s="21"/>
      <c r="DF65" s="16" t="e">
        <f>MID(TEXT(данные!D5,""),37,1)</f>
        <v>#VALUE!</v>
      </c>
      <c r="DG65" s="16"/>
      <c r="DH65" s="21"/>
      <c r="DI65" s="16" t="e">
        <f>MID(TEXT(данные!D5,""),38,1)</f>
        <v>#VALUE!</v>
      </c>
      <c r="DJ65" s="16"/>
      <c r="DK65" s="21"/>
      <c r="DL65" s="16" t="e">
        <f>MID(TEXT(данные!D5,""),39,1)</f>
        <v>#VALUE!</v>
      </c>
      <c r="DM65" s="16"/>
      <c r="DN65" s="21"/>
      <c r="DO65" s="16" t="e">
        <f>MID(TEXT(данные!D5,""),40,1)</f>
        <v>#VALUE!</v>
      </c>
      <c r="DP65" s="16"/>
      <c r="DQ65" s="21"/>
      <c r="DR65" s="16" t="e">
        <f>MID(TEXT(данные!D5,""),41,1)</f>
        <v>#VALUE!</v>
      </c>
      <c r="DS65" s="16"/>
      <c r="DT65" s="21"/>
      <c r="DU65" s="16" t="e">
        <f>MID(TEXT(данные!D5,""),42,1)</f>
        <v>#VALUE!</v>
      </c>
      <c r="DV65" s="16"/>
      <c r="DW65" s="21"/>
      <c r="DX65" s="16" t="e">
        <f>MID(TEXT(данные!D5,""),43,1)</f>
        <v>#VALUE!</v>
      </c>
      <c r="DY65" s="16"/>
      <c r="DZ65" s="21"/>
      <c r="EA65" s="16" t="e">
        <f>MID(TEXT(данные!D5,""),44,1)</f>
        <v>#VALUE!</v>
      </c>
      <c r="EB65" s="16"/>
      <c r="EC65" s="21"/>
      <c r="ED65" s="16" t="e">
        <f>MID(TEXT(данные!D5,""),45,1)</f>
        <v>#VALUE!</v>
      </c>
      <c r="EE65" s="16"/>
    </row>
    <row r="66" spans="1:256" s="21" customFormat="1" ht="3.75" customHeight="1">
      <c r="A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2:135" s="15" customFormat="1" ht="12.75" customHeight="1">
      <c r="B67" s="16" t="e">
        <f>MID(TEXT(данные!D5,""),46,1)</f>
        <v>#VALUE!</v>
      </c>
      <c r="C67" s="16"/>
      <c r="D67" s="21"/>
      <c r="E67" s="16" t="e">
        <f>MID(TEXT(данные!D5,""),47,1)</f>
        <v>#VALUE!</v>
      </c>
      <c r="F67" s="16"/>
      <c r="G67" s="21"/>
      <c r="H67" s="16" t="e">
        <f>MID(TEXT(данные!D5,""),48,1)</f>
        <v>#VALUE!</v>
      </c>
      <c r="I67" s="16"/>
      <c r="J67" s="21"/>
      <c r="K67" s="16" t="e">
        <f>MID(TEXT(данные!D5,""),49,1)</f>
        <v>#VALUE!</v>
      </c>
      <c r="L67" s="16"/>
      <c r="M67" s="21"/>
      <c r="N67" s="16" t="e">
        <f>MID(TEXT(данные!D5,""),50,1)</f>
        <v>#VALUE!</v>
      </c>
      <c r="O67" s="16"/>
      <c r="P67" s="21"/>
      <c r="Q67" s="16" t="e">
        <f>MID(TEXT(данные!D5,""),51,1)</f>
        <v>#VALUE!</v>
      </c>
      <c r="R67" s="16"/>
      <c r="S67" s="21"/>
      <c r="T67" s="16" t="e">
        <f>MID(TEXT(данные!D5,""),52,1)</f>
        <v>#VALUE!</v>
      </c>
      <c r="U67" s="16"/>
      <c r="V67" s="21"/>
      <c r="W67" s="16" t="e">
        <f>MID(TEXT(данные!D5,""),53,1)</f>
        <v>#VALUE!</v>
      </c>
      <c r="X67" s="16"/>
      <c r="Y67" s="21"/>
      <c r="Z67" s="16" t="e">
        <f>MID(TEXT(данные!D5,""),54,1)</f>
        <v>#VALUE!</v>
      </c>
      <c r="AA67" s="16"/>
      <c r="AB67" s="21"/>
      <c r="AC67" s="16" t="e">
        <f>MID(TEXT(данные!D5,""),55,1)</f>
        <v>#VALUE!</v>
      </c>
      <c r="AD67" s="16"/>
      <c r="AE67" s="21"/>
      <c r="AF67" s="16" t="e">
        <f>MID(TEXT(данные!D5,""),56,1)</f>
        <v>#VALUE!</v>
      </c>
      <c r="AG67" s="16"/>
      <c r="AH67" s="21"/>
      <c r="AI67" s="16" t="e">
        <f>MID(TEXT(данные!D5,""),57,1)</f>
        <v>#VALUE!</v>
      </c>
      <c r="AJ67" s="16"/>
      <c r="AK67" s="21"/>
      <c r="AL67" s="16" t="e">
        <f>MID(TEXT(данные!D5,""),58,1)</f>
        <v>#VALUE!</v>
      </c>
      <c r="AM67" s="16"/>
      <c r="AN67" s="21"/>
      <c r="AO67" s="16" t="e">
        <f>MID(TEXT(данные!D5,""),59,1)</f>
        <v>#VALUE!</v>
      </c>
      <c r="AP67" s="16"/>
      <c r="AQ67" s="21"/>
      <c r="AR67" s="16" t="e">
        <f>MID(TEXT(данные!D5,""),60,1)</f>
        <v>#VALUE!</v>
      </c>
      <c r="AS67" s="16"/>
      <c r="AT67" s="21"/>
      <c r="AU67" s="16" t="e">
        <f>MID(TEXT(данные!D5,""),61,1)</f>
        <v>#VALUE!</v>
      </c>
      <c r="AV67" s="16"/>
      <c r="AW67" s="21"/>
      <c r="AX67" s="16" t="e">
        <f>MID(TEXT(данные!D5,""),62,1)</f>
        <v>#VALUE!</v>
      </c>
      <c r="AY67" s="16"/>
      <c r="AZ67" s="21"/>
      <c r="BA67" s="16" t="e">
        <f>MID(TEXT(данные!D5,""),63,1)</f>
        <v>#VALUE!</v>
      </c>
      <c r="BB67" s="16"/>
      <c r="BC67" s="21"/>
      <c r="BD67" s="16" t="e">
        <f>MID(TEXT(данные!D5,""),64,1)</f>
        <v>#VALUE!</v>
      </c>
      <c r="BE67" s="16"/>
      <c r="BF67" s="21"/>
      <c r="BG67" s="16" t="e">
        <f>MID(TEXT(данные!D5,""),65,1)</f>
        <v>#VALUE!</v>
      </c>
      <c r="BH67" s="16"/>
      <c r="BI67" s="21"/>
      <c r="BJ67" s="16" t="e">
        <f>MID(TEXT(данные!D5,""),66,1)</f>
        <v>#VALUE!</v>
      </c>
      <c r="BK67" s="16"/>
      <c r="BL67" s="21"/>
      <c r="BM67" s="16" t="e">
        <f>MID(TEXT(данные!D5,""),67,1)</f>
        <v>#VALUE!</v>
      </c>
      <c r="BN67" s="16"/>
      <c r="BO67" s="21"/>
      <c r="BP67" s="16" t="e">
        <f>MID(TEXT(данные!D5,""),68,1)</f>
        <v>#VALUE!</v>
      </c>
      <c r="BQ67" s="16"/>
      <c r="BR67" s="21"/>
      <c r="BS67" s="16" t="e">
        <f>MID(TEXT(данные!D5,""),69,1)</f>
        <v>#VALUE!</v>
      </c>
      <c r="BT67" s="16"/>
      <c r="BU67" s="21"/>
      <c r="BV67" s="16" t="e">
        <f>MID(TEXT(данные!D5,""),70,1)</f>
        <v>#VALUE!</v>
      </c>
      <c r="BW67" s="16"/>
      <c r="BX67" s="21"/>
      <c r="BY67" s="16" t="e">
        <f>MID(TEXT(данные!D5,""),71,1)</f>
        <v>#VALUE!</v>
      </c>
      <c r="BZ67" s="16"/>
      <c r="CA67" s="21"/>
      <c r="CB67" s="16" t="e">
        <f>MID(TEXT(данные!D5,""),72,1)</f>
        <v>#VALUE!</v>
      </c>
      <c r="CC67" s="16"/>
      <c r="CD67" s="21"/>
      <c r="CE67" s="16" t="e">
        <f>MID(TEXT(данные!D5,""),73,1)</f>
        <v>#VALUE!</v>
      </c>
      <c r="CF67" s="16"/>
      <c r="CG67" s="21"/>
      <c r="CH67" s="16" t="e">
        <f>MID(TEXT(данные!D5,""),74,1)</f>
        <v>#VALUE!</v>
      </c>
      <c r="CI67" s="16"/>
      <c r="CJ67" s="21"/>
      <c r="CK67" s="16" t="e">
        <f>MID(TEXT(данные!D5,""),75,1)</f>
        <v>#VALUE!</v>
      </c>
      <c r="CL67" s="16"/>
      <c r="CM67" s="21"/>
      <c r="CN67" s="16" t="e">
        <f>MID(TEXT(данные!D5,""),76,1)</f>
        <v>#VALUE!</v>
      </c>
      <c r="CO67" s="16"/>
      <c r="CP67" s="21"/>
      <c r="CQ67" s="16" t="e">
        <f>MID(TEXT(данные!D5,""),77,1)</f>
        <v>#VALUE!</v>
      </c>
      <c r="CR67" s="16"/>
      <c r="CS67" s="21"/>
      <c r="CT67" s="16" t="e">
        <f>MID(TEXT(данные!D5,""),78,1)</f>
        <v>#VALUE!</v>
      </c>
      <c r="CU67" s="16"/>
      <c r="CV67" s="21"/>
      <c r="CW67" s="16" t="e">
        <f>MID(TEXT(данные!D5,""),79,1)</f>
        <v>#VALUE!</v>
      </c>
      <c r="CX67" s="16"/>
      <c r="CY67" s="21"/>
      <c r="CZ67" s="16" t="e">
        <f>MID(TEXT(данные!D5,""),80,1)</f>
        <v>#VALUE!</v>
      </c>
      <c r="DA67" s="16"/>
      <c r="DB67" s="21"/>
      <c r="DC67" s="16" t="e">
        <f>MID(TEXT(данные!D5,""),81,1)</f>
        <v>#VALUE!</v>
      </c>
      <c r="DD67" s="16"/>
      <c r="DE67" s="21"/>
      <c r="DF67" s="16" t="e">
        <f>MID(TEXT(данные!D5,""),82,1)</f>
        <v>#VALUE!</v>
      </c>
      <c r="DG67" s="16"/>
      <c r="DH67" s="21"/>
      <c r="DI67" s="16" t="e">
        <f>MID(TEXT(данные!D5,""),83,1)</f>
        <v>#VALUE!</v>
      </c>
      <c r="DJ67" s="16"/>
      <c r="DK67" s="21"/>
      <c r="DL67" s="16" t="e">
        <f>MID(TEXT(данные!D5,""),84,1)</f>
        <v>#VALUE!</v>
      </c>
      <c r="DM67" s="16"/>
      <c r="DN67" s="21"/>
      <c r="DO67" s="16" t="e">
        <f>MID(TEXT(данные!D5,""),85,1)</f>
        <v>#VALUE!</v>
      </c>
      <c r="DP67" s="16"/>
      <c r="DQ67" s="21"/>
      <c r="DR67" s="16" t="e">
        <f>MID(TEXT(данные!D5,""),86,1)</f>
        <v>#VALUE!</v>
      </c>
      <c r="DS67" s="16"/>
      <c r="DT67" s="21"/>
      <c r="DU67" s="16" t="e">
        <f>MID(TEXT(данные!D5,""),87,1)</f>
        <v>#VALUE!</v>
      </c>
      <c r="DV67" s="16"/>
      <c r="DW67" s="21"/>
      <c r="DX67" s="16" t="e">
        <f>MID(TEXT(данные!D5,""),88,1)</f>
        <v>#VALUE!</v>
      </c>
      <c r="DY67" s="16"/>
      <c r="DZ67" s="21"/>
      <c r="EA67" s="16" t="e">
        <f>MID(TEXT(данные!D5,""),89,1)</f>
        <v>#VALUE!</v>
      </c>
      <c r="EB67" s="16"/>
      <c r="EC67" s="21"/>
      <c r="ED67" s="16" t="e">
        <f>MID(TEXT(данные!D5,""),90,1)</f>
        <v>#VALUE!</v>
      </c>
      <c r="EE67" s="16"/>
    </row>
    <row r="68" spans="1:256" s="19" customFormat="1" ht="9.75">
      <c r="A68" s="15"/>
      <c r="B68" s="19" t="s">
        <v>11</v>
      </c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9" customFormat="1" ht="9.75">
      <c r="A69" s="15"/>
      <c r="B69" s="19" t="s">
        <v>12</v>
      </c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39" customFormat="1" ht="9.75">
      <c r="A70" s="29" t="s">
        <v>43</v>
      </c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2:135" s="15" customFormat="1" ht="3" customHeight="1">
      <c r="B71" s="29"/>
      <c r="C71" s="27"/>
      <c r="E71" s="27"/>
      <c r="F71" s="27"/>
      <c r="H71" s="27"/>
      <c r="I71" s="27"/>
      <c r="K71" s="27"/>
      <c r="L71" s="27"/>
      <c r="N71" s="27"/>
      <c r="O71" s="27"/>
      <c r="Q71" s="27"/>
      <c r="R71" s="27"/>
      <c r="T71" s="27"/>
      <c r="U71" s="27"/>
      <c r="W71" s="27"/>
      <c r="X71" s="27"/>
      <c r="Z71" s="27"/>
      <c r="AA71" s="27"/>
      <c r="AC71" s="27"/>
      <c r="AD71" s="27"/>
      <c r="AF71" s="27"/>
      <c r="AG71" s="27"/>
      <c r="AI71" s="27"/>
      <c r="AJ71" s="27"/>
      <c r="AL71" s="27"/>
      <c r="AM71" s="27"/>
      <c r="AO71" s="27"/>
      <c r="AP71" s="27"/>
      <c r="AR71" s="27"/>
      <c r="AS71" s="27"/>
      <c r="AU71" s="27"/>
      <c r="AV71" s="27"/>
      <c r="AX71" s="27"/>
      <c r="AY71" s="27"/>
      <c r="BA71" s="27"/>
      <c r="BB71" s="27"/>
      <c r="BD71" s="27"/>
      <c r="BE71" s="27"/>
      <c r="BG71" s="27"/>
      <c r="BH71" s="27"/>
      <c r="BJ71" s="27"/>
      <c r="BK71" s="27"/>
      <c r="BM71" s="27"/>
      <c r="BN71" s="27"/>
      <c r="BP71" s="27"/>
      <c r="BQ71" s="27"/>
      <c r="BS71" s="27"/>
      <c r="BT71" s="27"/>
      <c r="BV71" s="27"/>
      <c r="BW71" s="27"/>
      <c r="BY71" s="27"/>
      <c r="BZ71" s="27"/>
      <c r="CB71" s="27"/>
      <c r="CC71" s="27"/>
      <c r="CE71" s="27"/>
      <c r="CF71" s="27"/>
      <c r="CH71" s="27"/>
      <c r="CI71" s="27"/>
      <c r="CK71" s="27"/>
      <c r="CL71" s="27"/>
      <c r="CN71" s="27"/>
      <c r="CO71" s="27"/>
      <c r="CQ71" s="27"/>
      <c r="CR71" s="27"/>
      <c r="CT71" s="27"/>
      <c r="CU71" s="27"/>
      <c r="CW71" s="27"/>
      <c r="CX71" s="27"/>
      <c r="CZ71" s="27"/>
      <c r="DA71" s="27"/>
      <c r="DC71" s="27"/>
      <c r="DD71" s="27"/>
      <c r="DF71" s="27"/>
      <c r="DG71" s="27"/>
      <c r="DI71" s="27"/>
      <c r="DJ71" s="27"/>
      <c r="DL71" s="27"/>
      <c r="DM71" s="27"/>
      <c r="DO71" s="27"/>
      <c r="DP71" s="27"/>
      <c r="DR71" s="27"/>
      <c r="DS71" s="27"/>
      <c r="DU71" s="27"/>
      <c r="DV71" s="27"/>
      <c r="DX71" s="27"/>
      <c r="DY71" s="27"/>
      <c r="EA71" s="27"/>
      <c r="EB71" s="27"/>
      <c r="ED71" s="27"/>
      <c r="EE71" s="27"/>
    </row>
    <row r="72" spans="2:135" s="15" customFormat="1" ht="12.75" customHeight="1">
      <c r="B72" s="15" t="s">
        <v>44</v>
      </c>
      <c r="N72" s="16" t="e">
        <f>LEFT(TEXT(данные!D19,""),1)</f>
        <v>#VALUE!</v>
      </c>
      <c r="O72" s="16"/>
      <c r="P72" s="21"/>
      <c r="Q72" s="16" t="e">
        <f>MID(TEXT(данные!D19,""),2,1)</f>
        <v>#VALUE!</v>
      </c>
      <c r="R72" s="16"/>
      <c r="S72" s="21"/>
      <c r="T72" s="16" t="e">
        <f>MID(TEXT(данные!D19,""),3,1)</f>
        <v>#VALUE!</v>
      </c>
      <c r="U72" s="16"/>
      <c r="V72" s="21"/>
      <c r="W72" s="16" t="e">
        <f>MID(TEXT(данные!D19,""),4,1)</f>
        <v>#VALUE!</v>
      </c>
      <c r="X72" s="16"/>
      <c r="Y72" s="21"/>
      <c r="Z72" s="16" t="e">
        <f>MID(TEXT(данные!D19,""),5,1)</f>
        <v>#VALUE!</v>
      </c>
      <c r="AA72" s="16"/>
      <c r="AB72" s="21"/>
      <c r="AC72" s="16" t="e">
        <f>MID(TEXT(данные!D19,""),6,1)</f>
        <v>#VALUE!</v>
      </c>
      <c r="AD72" s="16"/>
      <c r="AE72" s="21"/>
      <c r="AF72" s="16" t="e">
        <f>MID(TEXT(данные!D19,""),7,1)</f>
        <v>#VALUE!</v>
      </c>
      <c r="AG72" s="16"/>
      <c r="AH72" s="21"/>
      <c r="AI72" s="16" t="e">
        <f>MID(TEXT(данные!D19,""),8,1)</f>
        <v>#VALUE!</v>
      </c>
      <c r="AJ72" s="16"/>
      <c r="AK72" s="21"/>
      <c r="AL72" s="16" t="e">
        <f>MID(TEXT(данные!D19,""),9,1)</f>
        <v>#VALUE!</v>
      </c>
      <c r="AM72" s="16"/>
      <c r="AN72" s="21"/>
      <c r="AO72" s="16" t="e">
        <f>MID(TEXT(данные!D19,""),10,1)</f>
        <v>#VALUE!</v>
      </c>
      <c r="AP72" s="16"/>
      <c r="AQ72" s="21"/>
      <c r="AR72" s="16" t="e">
        <f>MID(TEXT(данные!D19,""),11,1)</f>
        <v>#VALUE!</v>
      </c>
      <c r="AS72" s="16"/>
      <c r="AT72" s="21"/>
      <c r="AU72" s="16" t="e">
        <f>MID(TEXT(данные!D19,""),12,1)</f>
        <v>#VALUE!</v>
      </c>
      <c r="AV72" s="16"/>
      <c r="AW72" s="21"/>
      <c r="AX72" s="16" t="e">
        <f>MID(TEXT(данные!D19,""),13,1)</f>
        <v>#VALUE!</v>
      </c>
      <c r="AY72" s="16"/>
      <c r="AZ72" s="21"/>
      <c r="BA72" s="16" t="e">
        <f>MID(TEXT(данные!D19,""),14,1)</f>
        <v>#VALUE!</v>
      </c>
      <c r="BB72" s="16"/>
      <c r="BC72" s="21"/>
      <c r="BD72" s="16" t="e">
        <f>MID(TEXT(данные!D19,""),15,1)</f>
        <v>#VALUE!</v>
      </c>
      <c r="BE72" s="16"/>
      <c r="BF72" s="21"/>
      <c r="BG72" s="16" t="e">
        <f>MID(TEXT(данные!D19,""),16,1)</f>
        <v>#VALUE!</v>
      </c>
      <c r="BH72" s="16"/>
      <c r="BI72" s="21"/>
      <c r="BJ72" s="16" t="e">
        <f>MID(TEXT(данные!D19,""),17,1)</f>
        <v>#VALUE!</v>
      </c>
      <c r="BK72" s="16"/>
      <c r="BL72" s="21"/>
      <c r="BM72" s="16" t="e">
        <f>MID(TEXT(данные!D19,""),18,1)</f>
        <v>#VALUE!</v>
      </c>
      <c r="BN72" s="16"/>
      <c r="BO72" s="21"/>
      <c r="BP72" s="16" t="e">
        <f>MID(TEXT(данные!D19,""),19,1)</f>
        <v>#VALUE!</v>
      </c>
      <c r="BQ72" s="16"/>
      <c r="BR72" s="21"/>
      <c r="BS72" s="16" t="e">
        <f>MID(TEXT(данные!D19,""),20,1)</f>
        <v>#VALUE!</v>
      </c>
      <c r="BT72" s="16"/>
      <c r="BU72" s="21"/>
      <c r="BV72" s="16" t="e">
        <f>MID(TEXT(данные!D19,""),21,1)</f>
        <v>#VALUE!</v>
      </c>
      <c r="BW72" s="16"/>
      <c r="BX72" s="21"/>
      <c r="BY72" s="16" t="e">
        <f>MID(TEXT(данные!D19,""),22,1)</f>
        <v>#VALUE!</v>
      </c>
      <c r="BZ72" s="16"/>
      <c r="CA72" s="21"/>
      <c r="CB72" s="16" t="e">
        <f>MID(TEXT(данные!D19,""),23,1)</f>
        <v>#VALUE!</v>
      </c>
      <c r="CC72" s="16"/>
      <c r="CD72" s="21"/>
      <c r="CE72" s="16" t="e">
        <f>MID(TEXT(данные!D19,""),24,1)</f>
        <v>#VALUE!</v>
      </c>
      <c r="CF72" s="16"/>
      <c r="CG72" s="21"/>
      <c r="CH72" s="16" t="e">
        <f>MID(TEXT(данные!D19,""),25,1)</f>
        <v>#VALUE!</v>
      </c>
      <c r="CI72" s="16"/>
      <c r="CJ72" s="21"/>
      <c r="CK72" s="16" t="e">
        <f>MID(TEXT(данные!D19,""),26,1)</f>
        <v>#VALUE!</v>
      </c>
      <c r="CL72" s="16"/>
      <c r="CM72" s="21"/>
      <c r="CN72" s="16" t="e">
        <f>MID(TEXT(данные!D19,""),27,1)</f>
        <v>#VALUE!</v>
      </c>
      <c r="CO72" s="16"/>
      <c r="CP72" s="21"/>
      <c r="CQ72" s="16" t="e">
        <f>MID(TEXT(данные!D19,""),28,1)</f>
        <v>#VALUE!</v>
      </c>
      <c r="CR72" s="16"/>
      <c r="CS72" s="21"/>
      <c r="CT72" s="16" t="e">
        <f>MID(TEXT(данные!D19,""),29,1)</f>
        <v>#VALUE!</v>
      </c>
      <c r="CU72" s="16"/>
      <c r="CV72" s="21"/>
      <c r="CW72" s="16" t="e">
        <f>MID(TEXT(данные!D19,""),30,1)</f>
        <v>#VALUE!</v>
      </c>
      <c r="CX72" s="16"/>
      <c r="CY72" s="21"/>
      <c r="CZ72" s="16" t="e">
        <f>MID(TEXT(данные!D19,""),31,1)</f>
        <v>#VALUE!</v>
      </c>
      <c r="DA72" s="16"/>
      <c r="DB72" s="21"/>
      <c r="DC72" s="16" t="e">
        <f>MID(TEXT(данные!D19,""),32,1)</f>
        <v>#VALUE!</v>
      </c>
      <c r="DD72" s="16"/>
      <c r="DE72" s="21"/>
      <c r="DF72" s="16" t="e">
        <f>MID(TEXT(данные!D19,""),33,1)</f>
        <v>#VALUE!</v>
      </c>
      <c r="DG72" s="16"/>
      <c r="DH72" s="21"/>
      <c r="DI72" s="16" t="e">
        <f>MID(TEXT(данные!D19,""),34,1)</f>
        <v>#VALUE!</v>
      </c>
      <c r="DJ72" s="16"/>
      <c r="DK72" s="21"/>
      <c r="DL72" s="16" t="e">
        <f>MID(TEXT(данные!D19,""),35,1)</f>
        <v>#VALUE!</v>
      </c>
      <c r="DM72" s="16"/>
      <c r="DN72" s="21"/>
      <c r="DO72" s="16" t="e">
        <f>MID(TEXT(данные!D19,""),36,1)</f>
        <v>#VALUE!</v>
      </c>
      <c r="DP72" s="16"/>
      <c r="DQ72" s="21"/>
      <c r="DR72" s="16" t="e">
        <f>MID(TEXT(данные!D19,""),37,1)</f>
        <v>#VALUE!</v>
      </c>
      <c r="DS72" s="16"/>
      <c r="DT72" s="21"/>
      <c r="DU72" s="16" t="e">
        <f>MID(TEXT(данные!D19,""),38,1)</f>
        <v>#VALUE!</v>
      </c>
      <c r="DV72" s="16"/>
      <c r="DW72" s="21"/>
      <c r="DX72" s="16" t="e">
        <f>MID(TEXT(данные!D19,""),39,1)</f>
        <v>#VALUE!</v>
      </c>
      <c r="DY72" s="16"/>
      <c r="DZ72" s="21"/>
      <c r="EA72" s="16" t="e">
        <f>MID(TEXT(данные!D19,""),40,1)</f>
        <v>#VALUE!</v>
      </c>
      <c r="EB72" s="16"/>
      <c r="EC72" s="21"/>
      <c r="ED72" s="16" t="e">
        <f>MID(TEXT(данные!D19,""),41,1)</f>
        <v>#VALUE!</v>
      </c>
      <c r="EE72" s="16"/>
    </row>
    <row r="73" s="15" customFormat="1" ht="3.75" customHeight="1"/>
    <row r="74" spans="2:135" s="15" customFormat="1" ht="12.75" customHeight="1">
      <c r="B74" s="15" t="s">
        <v>45</v>
      </c>
      <c r="H74" s="16" t="e">
        <f>LEFT(TEXT(данные!D20,""),1)</f>
        <v>#VALUE!</v>
      </c>
      <c r="I74" s="16"/>
      <c r="J74" s="21"/>
      <c r="K74" s="16" t="e">
        <f>MID(TEXT(данные!D20,""),2,1)</f>
        <v>#VALUE!</v>
      </c>
      <c r="L74" s="16"/>
      <c r="M74" s="21"/>
      <c r="N74" s="16" t="e">
        <f>MID(TEXT(данные!D20,""),3,1)</f>
        <v>#VALUE!</v>
      </c>
      <c r="O74" s="16"/>
      <c r="P74" s="21"/>
      <c r="Q74" s="16" t="e">
        <f>MID(TEXT(данные!D20,""),4,1)</f>
        <v>#VALUE!</v>
      </c>
      <c r="R74" s="16"/>
      <c r="S74" s="21"/>
      <c r="T74" s="16" t="e">
        <f>MID(TEXT(данные!D20,""),5,1)</f>
        <v>#VALUE!</v>
      </c>
      <c r="U74" s="16"/>
      <c r="V74" s="21"/>
      <c r="W74" s="16" t="e">
        <f>MID(TEXT(данные!D20,""),6,1)</f>
        <v>#VALUE!</v>
      </c>
      <c r="X74" s="16"/>
      <c r="Y74" s="21"/>
      <c r="Z74" s="16" t="e">
        <f>MID(TEXT(данные!D20,""),7,1)</f>
        <v>#VALUE!</v>
      </c>
      <c r="AA74" s="16"/>
      <c r="AB74" s="21"/>
      <c r="AC74" s="16" t="e">
        <f>MID(TEXT(данные!D20,""),8,1)</f>
        <v>#VALUE!</v>
      </c>
      <c r="AD74" s="16"/>
      <c r="AE74" s="21"/>
      <c r="AF74" s="16" t="e">
        <f>MID(TEXT(данные!D20,""),9,1)</f>
        <v>#VALUE!</v>
      </c>
      <c r="AG74" s="16"/>
      <c r="AH74" s="21"/>
      <c r="AI74" s="16" t="e">
        <f>MID(TEXT(данные!D20,""),10,1)</f>
        <v>#VALUE!</v>
      </c>
      <c r="AJ74" s="16"/>
      <c r="AK74" s="21"/>
      <c r="AL74" s="16" t="e">
        <f>MID(TEXT(данные!D20,""),11,1)</f>
        <v>#VALUE!</v>
      </c>
      <c r="AM74" s="16"/>
      <c r="AN74" s="21"/>
      <c r="AO74" s="16" t="e">
        <f>MID(TEXT(данные!D20,""),12,1)</f>
        <v>#VALUE!</v>
      </c>
      <c r="AP74" s="16"/>
      <c r="AQ74" s="21"/>
      <c r="AR74" s="16" t="e">
        <f>MID(TEXT(данные!D20,""),13,1)</f>
        <v>#VALUE!</v>
      </c>
      <c r="AS74" s="16"/>
      <c r="AT74" s="21"/>
      <c r="AU74" s="16" t="e">
        <f>MID(TEXT(данные!D20,""),14,1)</f>
        <v>#VALUE!</v>
      </c>
      <c r="AV74" s="16"/>
      <c r="AW74" s="21"/>
      <c r="AX74" s="16" t="e">
        <f>MID(TEXT(данные!D20,""),15,1)</f>
        <v>#VALUE!</v>
      </c>
      <c r="AY74" s="16"/>
      <c r="AZ74" s="21"/>
      <c r="BA74" s="16" t="e">
        <f>MID(TEXT(данные!D20,""),16,1)</f>
        <v>#VALUE!</v>
      </c>
      <c r="BB74" s="16"/>
      <c r="BC74" s="21"/>
      <c r="BD74" s="16" t="e">
        <f>MID(TEXT(данные!D20,""),17,1)</f>
        <v>#VALUE!</v>
      </c>
      <c r="BE74" s="16"/>
      <c r="BF74" s="21"/>
      <c r="BG74" s="16" t="e">
        <f>MID(TEXT(данные!D20,""),18,1)</f>
        <v>#VALUE!</v>
      </c>
      <c r="BH74" s="16"/>
      <c r="BI74" s="21"/>
      <c r="BJ74" s="16" t="e">
        <f>MID(TEXT(данные!D20,""),19,1)</f>
        <v>#VALUE!</v>
      </c>
      <c r="BK74" s="16"/>
      <c r="BL74" s="21"/>
      <c r="BM74" s="16" t="e">
        <f>MID(TEXT(данные!D20,""),20,1)</f>
        <v>#VALUE!</v>
      </c>
      <c r="BN74" s="16"/>
      <c r="BP74"/>
      <c r="BQ74"/>
      <c r="BS74" s="28"/>
      <c r="BT74" s="28"/>
      <c r="BU74" s="28"/>
      <c r="BV74" s="28"/>
      <c r="BW74" s="28"/>
      <c r="BX74" s="28"/>
      <c r="BY74" s="28"/>
      <c r="BZ74" s="28"/>
      <c r="CA74" s="28"/>
      <c r="CP74" s="28" t="s">
        <v>46</v>
      </c>
      <c r="CQ74" s="16" t="e">
        <f>LEFT(TEXT(данные!D21,""),1)</f>
        <v>#VALUE!</v>
      </c>
      <c r="CR74" s="16"/>
      <c r="CS74" s="21"/>
      <c r="CT74" s="16" t="e">
        <f>MID(TEXT(данные!D21,""),2,1)</f>
        <v>#VALUE!</v>
      </c>
      <c r="CU74" s="16"/>
      <c r="CV74" s="21"/>
      <c r="CW74" s="16" t="e">
        <f>MID(TEXT(данные!D21,""),3,1)</f>
        <v>#VALUE!</v>
      </c>
      <c r="CX74" s="16"/>
      <c r="CY74" s="21"/>
      <c r="CZ74" s="16" t="e">
        <f>MID(TEXT(данные!D21,""),4,1)</f>
        <v>#VALUE!</v>
      </c>
      <c r="DA74" s="16"/>
      <c r="DB74" s="21"/>
      <c r="DC74" s="16" t="e">
        <f>MID(TEXT(данные!D21,""),5,1)</f>
        <v>#VALUE!</v>
      </c>
      <c r="DD74" s="16"/>
      <c r="DE74" s="21"/>
      <c r="DF74" s="16" t="e">
        <f>MID(TEXT(данные!D21,""),6,1)</f>
        <v>#VALUE!</v>
      </c>
      <c r="DG74" s="16"/>
      <c r="DH74" s="21"/>
      <c r="DI74" s="16" t="e">
        <f>MID(TEXT(данные!D21,""),7,1)</f>
        <v>#VALUE!</v>
      </c>
      <c r="DJ74" s="16"/>
      <c r="DK74" s="21"/>
      <c r="DL74" s="16" t="e">
        <f>MID(TEXT(данные!D21,""),8,1)</f>
        <v>#VALUE!</v>
      </c>
      <c r="DM74" s="16"/>
      <c r="DN74" s="21"/>
      <c r="DO74" s="16" t="e">
        <f>MID(TEXT(данные!D21,""),9,1)</f>
        <v>#VALUE!</v>
      </c>
      <c r="DP74" s="16"/>
      <c r="DQ74" s="21"/>
      <c r="DR74" s="16" t="e">
        <f>MID(TEXT(данные!D21,""),10,1)</f>
        <v>#VALUE!</v>
      </c>
      <c r="DS74" s="16"/>
      <c r="DT74" s="21"/>
      <c r="DU74" s="16" t="e">
        <f>MID(TEXT(данные!D21,""),11,1)</f>
        <v>#VALUE!</v>
      </c>
      <c r="DV74" s="16"/>
      <c r="DW74" s="21"/>
      <c r="DX74" s="16" t="e">
        <f>MID(TEXT(данные!D21,""),12,1)</f>
        <v>#VALUE!</v>
      </c>
      <c r="DY74" s="16"/>
      <c r="DZ74" s="21"/>
      <c r="EA74" s="16" t="e">
        <f>MID(TEXT(данные!D21,""),13,1)</f>
        <v>#VALUE!</v>
      </c>
      <c r="EB74" s="16"/>
      <c r="EC74" s="21"/>
      <c r="ED74" s="16" t="e">
        <f>MID(TEXT(данные!D21,""),14,1)</f>
        <v>#VALUE!</v>
      </c>
      <c r="EE74" s="16"/>
    </row>
    <row r="75" s="15" customFormat="1" ht="3.75" customHeight="1"/>
    <row r="76" spans="2:135" s="15" customFormat="1" ht="12.75" customHeight="1">
      <c r="B76" s="40" t="s">
        <v>47</v>
      </c>
      <c r="L76" s="16">
        <f>IF(EXACT(данные!D22,"м"),"Х","")</f>
      </c>
      <c r="M76" s="16"/>
      <c r="R76" s="27"/>
      <c r="S76" s="28" t="s">
        <v>48</v>
      </c>
      <c r="T76" s="16" t="str">
        <f>IF(EXACT(данные!D22,"ж"),"Х","")</f>
        <v>Х</v>
      </c>
      <c r="U76" s="16"/>
      <c r="V76" s="15" t="s">
        <v>49</v>
      </c>
      <c r="X76" s="24"/>
      <c r="Y76" s="27"/>
      <c r="Z76" s="27"/>
      <c r="AG76" s="24"/>
      <c r="AH76" s="24"/>
      <c r="AI76" s="24"/>
      <c r="AJ76" s="24"/>
      <c r="AK76" s="26" t="s">
        <v>50</v>
      </c>
      <c r="AL76" s="16" t="e">
        <f>LEFT(TEXT(данные!D23,""),1)</f>
        <v>#VALUE!</v>
      </c>
      <c r="AM76" s="16"/>
      <c r="AN76" s="21"/>
      <c r="AO76" s="16" t="e">
        <f>MID(TEXT(данные!D23,""),2,1)</f>
        <v>#VALUE!</v>
      </c>
      <c r="AP76" s="16"/>
      <c r="AQ76" s="21"/>
      <c r="AR76" s="16" t="e">
        <f>MID(TEXT(данные!D23,""),3,1)</f>
        <v>#VALUE!</v>
      </c>
      <c r="AS76" s="16"/>
      <c r="AT76" s="21"/>
      <c r="AU76" s="16" t="e">
        <f>MID(TEXT(данные!D23,""),4,1)</f>
        <v>#VALUE!</v>
      </c>
      <c r="AV76" s="16"/>
      <c r="AW76" s="21"/>
      <c r="AX76" s="16" t="e">
        <f>MID(TEXT(данные!D23,""),5,1)</f>
        <v>#VALUE!</v>
      </c>
      <c r="AY76" s="16"/>
      <c r="AZ76" s="21"/>
      <c r="BA76" s="16" t="e">
        <f>MID(TEXT(данные!D23,""),6,1)</f>
        <v>#VALUE!</v>
      </c>
      <c r="BB76" s="16"/>
      <c r="BC76" s="21"/>
      <c r="BD76" s="16" t="e">
        <f>MID(TEXT(данные!D23,""),7,1)</f>
        <v>#VALUE!</v>
      </c>
      <c r="BE76" s="16"/>
      <c r="BF76" s="21"/>
      <c r="BG76" s="16" t="e">
        <f>MID(TEXT(данные!D23,""),8,1)</f>
        <v>#VALUE!</v>
      </c>
      <c r="BH76" s="16"/>
      <c r="BI76" s="21"/>
      <c r="BJ76" s="16" t="e">
        <f>MID(TEXT(данные!D23,""),9,1)</f>
        <v>#VALUE!</v>
      </c>
      <c r="BK76" s="16"/>
      <c r="BL76" s="21"/>
      <c r="BM76" s="16" t="e">
        <f>MID(TEXT(данные!D23,""),10,1)</f>
        <v>#VALUE!</v>
      </c>
      <c r="BN76" s="16"/>
      <c r="BO76" s="21"/>
      <c r="BP76" s="16" t="e">
        <f>MID(TEXT(данные!D23,""),11,1)</f>
        <v>#VALUE!</v>
      </c>
      <c r="BQ76" s="16"/>
      <c r="BR76" s="21"/>
      <c r="BS76" s="16" t="e">
        <f>MID(TEXT(данные!D23,""),12,1)</f>
        <v>#VALUE!</v>
      </c>
      <c r="BT76" s="16"/>
      <c r="BU76" s="21"/>
      <c r="BV76" s="16" t="e">
        <f>MID(TEXT(данные!D23,""),13,1)</f>
        <v>#VALUE!</v>
      </c>
      <c r="BW76" s="16"/>
      <c r="BX76" s="21"/>
      <c r="BY76" s="16" t="e">
        <f>MID(TEXT(данные!D23,""),14,1)</f>
        <v>#VALUE!</v>
      </c>
      <c r="BZ76" s="16"/>
      <c r="CA76" s="21"/>
      <c r="CB76" s="16" t="e">
        <f>MID(TEXT(данные!D23,""),15,1)</f>
        <v>#VALUE!</v>
      </c>
      <c r="CC76" s="16"/>
      <c r="CD76" s="21"/>
      <c r="CE76" s="16" t="e">
        <f>MID(TEXT(данные!D23,""),16,1)</f>
        <v>#VALUE!</v>
      </c>
      <c r="CF76" s="16"/>
      <c r="CG76" s="21"/>
      <c r="CH76" s="16" t="e">
        <f>MID(TEXT(данные!D23,""),17,1)</f>
        <v>#VALUE!</v>
      </c>
      <c r="CI76" s="16"/>
      <c r="CJ76" s="21"/>
      <c r="CK76" s="16" t="e">
        <f>MID(TEXT(данные!D23,""),18,1)</f>
        <v>#VALUE!</v>
      </c>
      <c r="CL76" s="16"/>
      <c r="CM76" s="21"/>
      <c r="CN76" s="16" t="e">
        <f>MID(TEXT(данные!D23,""),19,1)</f>
        <v>#VALUE!</v>
      </c>
      <c r="CO76" s="16"/>
      <c r="CP76" s="21"/>
      <c r="CQ76" s="16" t="e">
        <f>MID(TEXT(данные!D23,""),20,1)</f>
        <v>#VALUE!</v>
      </c>
      <c r="CR76" s="16"/>
      <c r="CS76" s="21"/>
      <c r="CT76" s="16" t="e">
        <f>MID(TEXT(данные!D23,""),21,1)</f>
        <v>#VALUE!</v>
      </c>
      <c r="CU76" s="16"/>
      <c r="CV76" s="21"/>
      <c r="CW76" s="16" t="e">
        <f>MID(TEXT(данные!D23,""),22,1)</f>
        <v>#VALUE!</v>
      </c>
      <c r="CX76" s="16"/>
      <c r="CY76" s="21"/>
      <c r="CZ76" s="16" t="e">
        <f>MID(TEXT(данные!D23,""),23,1)</f>
        <v>#VALUE!</v>
      </c>
      <c r="DA76" s="16"/>
      <c r="DB76" s="21"/>
      <c r="DC76" s="16" t="e">
        <f>MID(TEXT(данные!D23,""),24,1)</f>
        <v>#VALUE!</v>
      </c>
      <c r="DD76" s="16"/>
      <c r="DE76" s="21"/>
      <c r="DF76" s="16" t="e">
        <f>MID(TEXT(данные!D23,""),25,1)</f>
        <v>#VALUE!</v>
      </c>
      <c r="DG76" s="16"/>
      <c r="DH76" s="21"/>
      <c r="DI76" s="16" t="e">
        <f>MID(TEXT(данные!D23,""),26,1)</f>
        <v>#VALUE!</v>
      </c>
      <c r="DJ76" s="16"/>
      <c r="DK76" s="21"/>
      <c r="DL76" s="16" t="e">
        <f>MID(TEXT(данные!D23,""),27,1)</f>
        <v>#VALUE!</v>
      </c>
      <c r="DM76" s="16"/>
      <c r="DN76" s="21"/>
      <c r="DO76" s="16" t="e">
        <f>MID(TEXT(данные!D23,""),28,1)</f>
        <v>#VALUE!</v>
      </c>
      <c r="DP76" s="16"/>
      <c r="DQ76" s="21"/>
      <c r="DR76" s="16" t="e">
        <f>MID(TEXT(данные!D23,""),29,1)</f>
        <v>#VALUE!</v>
      </c>
      <c r="DS76" s="16"/>
      <c r="DT76" s="21"/>
      <c r="DU76" s="16" t="e">
        <f>MID(TEXT(данные!D23,""),30,1)</f>
        <v>#VALUE!</v>
      </c>
      <c r="DV76" s="16"/>
      <c r="DX76" s="16" t="e">
        <f>MID(TEXT(данные!D23,""),31,1)</f>
        <v>#VALUE!</v>
      </c>
      <c r="DY76" s="16"/>
      <c r="DZ76" s="21"/>
      <c r="EA76" s="16" t="e">
        <f>MID(TEXT(данные!D23,""),32,1)</f>
        <v>#VALUE!</v>
      </c>
      <c r="EB76" s="16"/>
      <c r="ED76" s="16" t="e">
        <f>MID(TEXT(данные!D23,""),33,1)</f>
        <v>#VALUE!</v>
      </c>
      <c r="EE76" s="16"/>
    </row>
    <row r="77" s="15" customFormat="1" ht="3.75" customHeight="1"/>
    <row r="78" spans="2:135" s="15" customFormat="1" ht="12.75" customHeight="1">
      <c r="B78" s="15" t="s">
        <v>51</v>
      </c>
      <c r="X78" s="16" t="e">
        <f>MID(TEXT(данные!D25,""),2,1)</f>
        <v>#VALUE!</v>
      </c>
      <c r="Y78" s="16"/>
      <c r="Z78" s="21"/>
      <c r="AA78" s="16" t="e">
        <f>MID(TEXT(данные!D25,""),3,1)</f>
        <v>#VALUE!</v>
      </c>
      <c r="AB78" s="16"/>
      <c r="AE78" s="28"/>
      <c r="AF78" s="28"/>
      <c r="AG78" s="28"/>
      <c r="AH78" s="28"/>
      <c r="AI78" s="28"/>
      <c r="AJ78" s="28" t="s">
        <v>52</v>
      </c>
      <c r="AK78" s="41"/>
      <c r="AL78" s="16" t="e">
        <f>MID(TEXT(данные!D25,""),5,1)</f>
        <v>#VALUE!</v>
      </c>
      <c r="AM78" s="16"/>
      <c r="AN78" s="21"/>
      <c r="AO78" s="16" t="e">
        <f>MID(TEXT(данные!D25,""),6,1)</f>
        <v>#VALUE!</v>
      </c>
      <c r="AP78" s="16"/>
      <c r="AS78" s="28"/>
      <c r="AT78" s="28"/>
      <c r="AU78" s="28" t="s">
        <v>53</v>
      </c>
      <c r="AW78" s="16" t="e">
        <f>MID(TEXT(данные!D25,""),8,1)</f>
        <v>#VALUE!</v>
      </c>
      <c r="AX78" s="16"/>
      <c r="AY78" s="21"/>
      <c r="AZ78" s="16" t="e">
        <f>MID(TEXT(данные!D25,""),9,1)</f>
        <v>#VALUE!</v>
      </c>
      <c r="BA78" s="16"/>
      <c r="BC78" s="16" t="e">
        <f>MID(TEXT(данные!D25,""),10,1)</f>
        <v>#VALUE!</v>
      </c>
      <c r="BD78" s="16"/>
      <c r="BE78" s="21"/>
      <c r="BF78" s="16" t="e">
        <f>MID(TEXT(данные!D25,""),11,1)</f>
        <v>#VALUE!</v>
      </c>
      <c r="BG78" s="16"/>
      <c r="BH78" s="15" t="s">
        <v>49</v>
      </c>
      <c r="BK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CA78" s="28" t="s">
        <v>54</v>
      </c>
      <c r="CB78" s="16" t="e">
        <f>LEFT(TEXT(данные!D26,""),1)</f>
        <v>#VALUE!</v>
      </c>
      <c r="CC78" s="16"/>
      <c r="CD78" s="21"/>
      <c r="CE78" s="16" t="e">
        <f>MID(TEXT(данные!D26,""),2,1)</f>
        <v>#VALUE!</v>
      </c>
      <c r="CF78" s="16"/>
      <c r="CG78" s="21"/>
      <c r="CH78" s="16" t="e">
        <f>MID(TEXT(данные!D26,""),3,1)</f>
        <v>#VALUE!</v>
      </c>
      <c r="CI78" s="16"/>
      <c r="CJ78" s="21"/>
      <c r="CK78" s="16" t="e">
        <f>MID(TEXT(данные!D26,""),4,1)</f>
        <v>#VALUE!</v>
      </c>
      <c r="CL78" s="16"/>
      <c r="CM78" s="21"/>
      <c r="CN78" s="16" t="e">
        <f>MID(TEXT(данные!D26,""),5,1)</f>
        <v>#VALUE!</v>
      </c>
      <c r="CO78" s="16"/>
      <c r="CP78" s="21"/>
      <c r="CQ78" s="16" t="e">
        <f>MID(TEXT(данные!D26,""),6,1)</f>
        <v>#VALUE!</v>
      </c>
      <c r="CR78" s="16"/>
      <c r="CS78" s="21"/>
      <c r="CT78" s="16" t="e">
        <f>MID(TEXT(данные!D26,""),7,1)</f>
        <v>#VALUE!</v>
      </c>
      <c r="CU78" s="16"/>
      <c r="CV78" s="21"/>
      <c r="CW78" s="16" t="e">
        <f>MID(TEXT(данные!D26,""),8,1)</f>
        <v>#VALUE!</v>
      </c>
      <c r="CX78" s="16"/>
      <c r="CY78" s="21"/>
      <c r="CZ78" s="16" t="e">
        <f>MID(TEXT(данные!D26,""),9,1)</f>
        <v>#VALUE!</v>
      </c>
      <c r="DA78" s="16"/>
      <c r="DB78" s="21"/>
      <c r="DC78" s="16" t="e">
        <f>MID(TEXT(данные!D26,""),10,1)</f>
        <v>#VALUE!</v>
      </c>
      <c r="DD78" s="16"/>
      <c r="DE78" s="21"/>
      <c r="DF78" s="16" t="e">
        <f>MID(TEXT(данные!D26,""),11,1)</f>
        <v>#VALUE!</v>
      </c>
      <c r="DG78" s="16"/>
      <c r="DH78" s="21"/>
      <c r="DI78" s="16" t="e">
        <f>MID(TEXT(данные!D26,""),12,1)</f>
        <v>#VALUE!</v>
      </c>
      <c r="DJ78" s="16"/>
      <c r="DK78" s="21"/>
      <c r="DL78" s="16" t="e">
        <f>MID(TEXT(данные!D26,""),13,1)</f>
        <v>#VALUE!</v>
      </c>
      <c r="DM78" s="16"/>
      <c r="DN78" s="21"/>
      <c r="DO78" s="16" t="e">
        <f>MID(TEXT(данные!D26,""),14,1)</f>
        <v>#VALUE!</v>
      </c>
      <c r="DP78" s="16"/>
      <c r="DQ78" s="21"/>
      <c r="DR78" s="16" t="e">
        <f>MID(TEXT(данные!D26,""),15,1)</f>
        <v>#VALUE!</v>
      </c>
      <c r="DS78" s="16"/>
      <c r="DT78" s="21"/>
      <c r="DU78" s="16" t="e">
        <f>MID(TEXT(данные!D26,""),16,1)</f>
        <v>#VALUE!</v>
      </c>
      <c r="DV78" s="16"/>
      <c r="DW78" s="21"/>
      <c r="DX78" s="16" t="e">
        <f>MID(TEXT(данные!D26,""),17,1)</f>
        <v>#VALUE!</v>
      </c>
      <c r="DY78" s="16"/>
      <c r="DZ78" s="21"/>
      <c r="EA78" s="16" t="e">
        <f>MID(TEXT(данные!D26,""),18,1)</f>
        <v>#VALUE!</v>
      </c>
      <c r="EB78" s="16"/>
      <c r="EC78" s="21"/>
      <c r="ED78" s="16" t="e">
        <f>MID(TEXT(данные!D26,""),19,1)</f>
        <v>#VALUE!</v>
      </c>
      <c r="EE78" s="16"/>
    </row>
    <row r="79" s="15" customFormat="1" ht="3.75" customHeight="1"/>
    <row r="80" spans="2:135" s="15" customFormat="1" ht="12.75" customHeight="1">
      <c r="B80" s="42" t="s">
        <v>55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16" t="e">
        <f>LEFT(TEXT(данные!D27,""),1)</f>
        <v>#VALUE!</v>
      </c>
      <c r="AR80" s="16"/>
      <c r="AS80" s="21"/>
      <c r="AT80" s="16" t="e">
        <f>MID(TEXT(данные!D27,""),2,1)</f>
        <v>#VALUE!</v>
      </c>
      <c r="AU80" s="16"/>
      <c r="AV80" s="21"/>
      <c r="AW80" s="16" t="e">
        <f>MID(TEXT(данные!D27,""),3,1)</f>
        <v>#VALUE!</v>
      </c>
      <c r="AX80" s="16"/>
      <c r="AY80" s="21"/>
      <c r="AZ80" s="16" t="e">
        <f>MID(TEXT(данные!D27,""),4,1)</f>
        <v>#VALUE!</v>
      </c>
      <c r="BA80" s="16"/>
      <c r="BB80" s="21"/>
      <c r="BC80" s="16" t="e">
        <f>MID(TEXT(данные!D27,""),5,1)</f>
        <v>#VALUE!</v>
      </c>
      <c r="BD80" s="16"/>
      <c r="BE80" s="21"/>
      <c r="BF80" s="16" t="e">
        <f>MID(TEXT(данные!D27,""),6,1)</f>
        <v>#VALUE!</v>
      </c>
      <c r="BG80" s="16"/>
      <c r="BH80" s="21"/>
      <c r="BI80" s="16" t="e">
        <f>MID(TEXT(данные!D27,""),7,1)</f>
        <v>#VALUE!</v>
      </c>
      <c r="BJ80" s="16"/>
      <c r="BK80" s="21"/>
      <c r="BL80" s="16" t="e">
        <f>MID(TEXT(данные!D27,""),8,1)</f>
        <v>#VALUE!</v>
      </c>
      <c r="BM80" s="16"/>
      <c r="CI80" s="27" t="s">
        <v>56</v>
      </c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X80" s="16" t="e">
        <f>MID(TEXT(данные!D28,""),2,1)</f>
        <v>#VALUE!</v>
      </c>
      <c r="CY80" s="16"/>
      <c r="CZ80" s="21"/>
      <c r="DA80" s="16" t="e">
        <f>MID(TEXT(данные!D28,""),3,1)</f>
        <v>#VALUE!</v>
      </c>
      <c r="DB80" s="16"/>
      <c r="DC80" s="43" t="s">
        <v>52</v>
      </c>
      <c r="DD80" s="43"/>
      <c r="DE80" s="43"/>
      <c r="DF80" s="43"/>
      <c r="DG80" s="43"/>
      <c r="DH80" s="43"/>
      <c r="DI80" s="43"/>
      <c r="DJ80" s="43"/>
      <c r="DK80" s="16" t="e">
        <f>MID(TEXT(данные!D28,""),5,1)</f>
        <v>#VALUE!</v>
      </c>
      <c r="DL80" s="16"/>
      <c r="DM80" s="21"/>
      <c r="DN80" s="16" t="e">
        <f>MID(TEXT(данные!D28,""),6,1)</f>
        <v>#VALUE!</v>
      </c>
      <c r="DO80" s="16"/>
      <c r="DP80" s="43" t="s">
        <v>53</v>
      </c>
      <c r="DQ80" s="43"/>
      <c r="DR80" s="43"/>
      <c r="DS80" s="43"/>
      <c r="DT80" s="43"/>
      <c r="DU80" s="16" t="e">
        <f>MID(TEXT(данные!D28,""),8,1)</f>
        <v>#VALUE!</v>
      </c>
      <c r="DV80" s="16"/>
      <c r="DW80" s="21"/>
      <c r="DX80" s="16" t="e">
        <f>MID(TEXT(данные!D28,""),9,1)</f>
        <v>#VALUE!</v>
      </c>
      <c r="DY80" s="16"/>
      <c r="EA80" s="16" t="e">
        <f>MID(TEXT(данные!D28,""),10,1)</f>
        <v>#VALUE!</v>
      </c>
      <c r="EB80" s="16"/>
      <c r="EC80" s="21"/>
      <c r="ED80" s="16" t="e">
        <f>MID(TEXT(данные!D28,""),11,1)</f>
        <v>#VALUE!</v>
      </c>
      <c r="EE80" s="16"/>
    </row>
    <row r="81" s="15" customFormat="1" ht="3.75" customHeight="1"/>
    <row r="82" spans="2:69" s="15" customFormat="1" ht="12.75" customHeight="1">
      <c r="B82" s="15" t="s">
        <v>57</v>
      </c>
      <c r="I82" s="16" t="e">
        <f>LEFT(TEXT(данные!D29,""),1)</f>
        <v>#VALUE!</v>
      </c>
      <c r="J82" s="16"/>
      <c r="K82" s="21"/>
      <c r="L82" s="16" t="e">
        <f>MID(TEXT(данные!D29,""),2,1)</f>
        <v>#VALUE!</v>
      </c>
      <c r="M82" s="16"/>
      <c r="N82" s="21"/>
      <c r="O82" s="16" t="e">
        <f>MID(TEXT(данные!D29,""),3,1)</f>
        <v>#VALUE!</v>
      </c>
      <c r="P82" s="16"/>
      <c r="Q82" s="21"/>
      <c r="R82" s="16" t="e">
        <f>MID(TEXT(данные!D29,""),4,1)</f>
        <v>#VALUE!</v>
      </c>
      <c r="S82" s="16"/>
      <c r="T82" s="21"/>
      <c r="U82" s="16" t="e">
        <f>MID(TEXT(данные!D29,""),5,1)</f>
        <v>#VALUE!</v>
      </c>
      <c r="V82" s="16"/>
      <c r="W82" s="21"/>
      <c r="X82" s="16" t="e">
        <f>MID(TEXT(данные!D29,""),6,1)</f>
        <v>#VALUE!</v>
      </c>
      <c r="Y82" s="16"/>
      <c r="AC82" s="28"/>
      <c r="AD82" s="28"/>
      <c r="AE82" s="28"/>
      <c r="AF82" s="28"/>
      <c r="AG82" s="28" t="s">
        <v>58</v>
      </c>
      <c r="AI82" s="16" t="e">
        <f>MID(TEXT(данные!D30,""),2,1)</f>
        <v>#VALUE!</v>
      </c>
      <c r="AJ82" s="16"/>
      <c r="AK82" s="21"/>
      <c r="AL82" s="16" t="e">
        <f>MID(TEXT(данные!D30,""),3,1)</f>
        <v>#VALUE!</v>
      </c>
      <c r="AM82" s="16"/>
      <c r="AN82" s="21"/>
      <c r="AO82" s="16" t="e">
        <f>MID(TEXT(данные!D30,""),4,1)</f>
        <v>#VALUE!</v>
      </c>
      <c r="AP82" s="16"/>
      <c r="AQ82" s="21"/>
      <c r="AR82" s="16" t="e">
        <f>MID(TEXT(данные!D30,""),5,1)</f>
        <v>#VALUE!</v>
      </c>
      <c r="AS82" s="16"/>
      <c r="AT82" s="21"/>
      <c r="AU82" s="16" t="e">
        <f>MID(TEXT(данные!D30,""),6,1)</f>
        <v>#VALUE!</v>
      </c>
      <c r="AV82" s="16"/>
      <c r="AW82" s="21"/>
      <c r="AX82" s="16" t="e">
        <f>MID(TEXT(данные!D30,""),7,1)</f>
        <v>#VALUE!</v>
      </c>
      <c r="AY82" s="16"/>
      <c r="AZ82" s="21"/>
      <c r="BA82" s="16" t="e">
        <f>MID(TEXT(данные!D30,""),8,1)</f>
        <v>#VALUE!</v>
      </c>
      <c r="BB82" s="16"/>
      <c r="BC82" s="21"/>
      <c r="BD82" s="16" t="e">
        <f>MID(TEXT(данные!D30,""),9,1)</f>
        <v>#VALUE!</v>
      </c>
      <c r="BE82" s="16"/>
      <c r="BF82" s="21"/>
      <c r="BG82" s="16" t="e">
        <f>MID(TEXT(данные!D30,""),10,1)</f>
        <v>#VALUE!</v>
      </c>
      <c r="BH82" s="16"/>
      <c r="BI82" s="21"/>
      <c r="BJ82" s="16" t="e">
        <f>MID(TEXT(данные!D30,""),11,1)</f>
        <v>#VALUE!</v>
      </c>
      <c r="BK82" s="16"/>
      <c r="BL82" s="21"/>
      <c r="BM82" s="16" t="e">
        <f>MID(TEXT(данные!D30,""),12,1)</f>
        <v>#VALUE!</v>
      </c>
      <c r="BN82" s="16"/>
      <c r="BO82" s="21"/>
      <c r="BP82" s="16" t="e">
        <f>MID(TEXT(данные!D30,""),13,1)</f>
        <v>#VALUE!</v>
      </c>
      <c r="BQ82" s="16"/>
    </row>
    <row r="83" s="15" customFormat="1" ht="3.75" customHeight="1"/>
    <row r="84" spans="2:135" s="15" customFormat="1" ht="7.5" customHeight="1">
      <c r="B84" s="10"/>
      <c r="C84" s="10"/>
      <c r="DF84" s="10"/>
      <c r="DG84" s="10"/>
      <c r="ED84" s="10"/>
      <c r="EE84" s="10"/>
    </row>
    <row r="85" ht="3" customHeight="1"/>
  </sheetData>
  <sheetProtection selectLockedCells="1" selectUnlockedCells="1"/>
  <mergeCells count="729">
    <mergeCell ref="C2:EF2"/>
    <mergeCell ref="C3:EF3"/>
    <mergeCell ref="C4:EF4"/>
    <mergeCell ref="C5:EF5"/>
    <mergeCell ref="C6:EF6"/>
    <mergeCell ref="C7:EF7"/>
    <mergeCell ref="C8:D8"/>
    <mergeCell ref="EE8:EF8"/>
    <mergeCell ref="C9:EF9"/>
    <mergeCell ref="C10:EF10"/>
    <mergeCell ref="C11:EF11"/>
    <mergeCell ref="C12:EF12"/>
    <mergeCell ref="B13:EE13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AF15:AG15"/>
    <mergeCell ref="AI15:AJ15"/>
    <mergeCell ref="AL15:AM15"/>
    <mergeCell ref="AO15:AP15"/>
    <mergeCell ref="AR15:AS15"/>
    <mergeCell ref="AU15:AV15"/>
    <mergeCell ref="AX15:AY15"/>
    <mergeCell ref="BA15:BB15"/>
    <mergeCell ref="BD15:BE15"/>
    <mergeCell ref="BG15:BH15"/>
    <mergeCell ref="BJ15:BK15"/>
    <mergeCell ref="BM15:BN15"/>
    <mergeCell ref="BP15:BQ15"/>
    <mergeCell ref="BS15:BT15"/>
    <mergeCell ref="BV15:BW15"/>
    <mergeCell ref="BY15:BZ15"/>
    <mergeCell ref="CB15:CC15"/>
    <mergeCell ref="CE15:CF15"/>
    <mergeCell ref="CH15:CI15"/>
    <mergeCell ref="CK15:CL15"/>
    <mergeCell ref="CN15:CO15"/>
    <mergeCell ref="CQ15:CR15"/>
    <mergeCell ref="CT15:CU15"/>
    <mergeCell ref="CW15:CX15"/>
    <mergeCell ref="CZ15:DA15"/>
    <mergeCell ref="DC15:DD15"/>
    <mergeCell ref="DF15:DG15"/>
    <mergeCell ref="DI15:DJ15"/>
    <mergeCell ref="DL15:DM15"/>
    <mergeCell ref="DO15:DP15"/>
    <mergeCell ref="DR15:DS15"/>
    <mergeCell ref="DU15:DV15"/>
    <mergeCell ref="DX15:DY15"/>
    <mergeCell ref="EA15:EB15"/>
    <mergeCell ref="ED15:EE15"/>
    <mergeCell ref="B16:EE16"/>
    <mergeCell ref="B17:EE17"/>
    <mergeCell ref="B18:EE18"/>
    <mergeCell ref="B20:C20"/>
    <mergeCell ref="E20:F20"/>
    <mergeCell ref="H20:I20"/>
    <mergeCell ref="K20:L20"/>
    <mergeCell ref="N20:O20"/>
    <mergeCell ref="Q20:R20"/>
    <mergeCell ref="T20:U20"/>
    <mergeCell ref="W20:X20"/>
    <mergeCell ref="Z20:AA20"/>
    <mergeCell ref="AC20:AD20"/>
    <mergeCell ref="AF20:AG20"/>
    <mergeCell ref="AI20:AJ20"/>
    <mergeCell ref="AL20:AM20"/>
    <mergeCell ref="AO20:AP20"/>
    <mergeCell ref="AR20:AS20"/>
    <mergeCell ref="AU20:AV20"/>
    <mergeCell ref="AX20:AY20"/>
    <mergeCell ref="BA20:BB20"/>
    <mergeCell ref="BD20:BE20"/>
    <mergeCell ref="BG20:BH20"/>
    <mergeCell ref="BJ20:BK20"/>
    <mergeCell ref="BM20:BN20"/>
    <mergeCell ref="BP20:BQ20"/>
    <mergeCell ref="BS20:BT20"/>
    <mergeCell ref="BV20:BW20"/>
    <mergeCell ref="BY20:BZ20"/>
    <mergeCell ref="CB20:CC20"/>
    <mergeCell ref="CE20:CF20"/>
    <mergeCell ref="CH20:CI20"/>
    <mergeCell ref="CK20:CL20"/>
    <mergeCell ref="CN20:CO20"/>
    <mergeCell ref="CQ20:CR20"/>
    <mergeCell ref="CT20:CU20"/>
    <mergeCell ref="CW20:CX20"/>
    <mergeCell ref="CZ20:DA20"/>
    <mergeCell ref="DC20:DD20"/>
    <mergeCell ref="DF20:DG20"/>
    <mergeCell ref="DI20:DJ20"/>
    <mergeCell ref="DL20:DM20"/>
    <mergeCell ref="DO20:DP20"/>
    <mergeCell ref="DR20:DS20"/>
    <mergeCell ref="DU20:DV20"/>
    <mergeCell ref="DX20:DY20"/>
    <mergeCell ref="EA20:EB20"/>
    <mergeCell ref="ED20:EE20"/>
    <mergeCell ref="B22:C22"/>
    <mergeCell ref="E22:F22"/>
    <mergeCell ref="H22:I22"/>
    <mergeCell ref="K22:L22"/>
    <mergeCell ref="N22:O22"/>
    <mergeCell ref="Q22:R22"/>
    <mergeCell ref="T22:U22"/>
    <mergeCell ref="W22:X22"/>
    <mergeCell ref="Z22:AA22"/>
    <mergeCell ref="AC22:AD22"/>
    <mergeCell ref="AF22:AG22"/>
    <mergeCell ref="AI22:AJ22"/>
    <mergeCell ref="AL22:AM22"/>
    <mergeCell ref="AO22:AP22"/>
    <mergeCell ref="AR22:AS22"/>
    <mergeCell ref="AU22:AV22"/>
    <mergeCell ref="AX22:AY22"/>
    <mergeCell ref="BA22:BB22"/>
    <mergeCell ref="BD22:BE22"/>
    <mergeCell ref="BG22:BH22"/>
    <mergeCell ref="BJ22:BK22"/>
    <mergeCell ref="BM22:BN22"/>
    <mergeCell ref="BP22:BQ22"/>
    <mergeCell ref="BS22:BT22"/>
    <mergeCell ref="BV22:BW22"/>
    <mergeCell ref="BY22:BZ22"/>
    <mergeCell ref="CB22:CC22"/>
    <mergeCell ref="CE22:CF22"/>
    <mergeCell ref="CH22:CI22"/>
    <mergeCell ref="CK22:CL22"/>
    <mergeCell ref="CN22:CO22"/>
    <mergeCell ref="CQ22:CR22"/>
    <mergeCell ref="CT22:CU22"/>
    <mergeCell ref="CW22:CX22"/>
    <mergeCell ref="CZ22:DA22"/>
    <mergeCell ref="DC22:DD22"/>
    <mergeCell ref="DF22:DG22"/>
    <mergeCell ref="DI22:DJ22"/>
    <mergeCell ref="DL22:DM22"/>
    <mergeCell ref="DO22:DP22"/>
    <mergeCell ref="DR22:DS22"/>
    <mergeCell ref="DU22:DV22"/>
    <mergeCell ref="DX22:DY22"/>
    <mergeCell ref="EA22:EB22"/>
    <mergeCell ref="ED22:EE22"/>
    <mergeCell ref="B23:EE23"/>
    <mergeCell ref="B24:C24"/>
    <mergeCell ref="E24:F24"/>
    <mergeCell ref="H24:I24"/>
    <mergeCell ref="K24:L24"/>
    <mergeCell ref="N24:O24"/>
    <mergeCell ref="Q24:R24"/>
    <mergeCell ref="T24:U24"/>
    <mergeCell ref="W24:X24"/>
    <mergeCell ref="Z24:AA24"/>
    <mergeCell ref="AC24:AD24"/>
    <mergeCell ref="AF24:AG24"/>
    <mergeCell ref="AI24:AJ24"/>
    <mergeCell ref="AL24:AM24"/>
    <mergeCell ref="AO24:AP24"/>
    <mergeCell ref="AR24:AS24"/>
    <mergeCell ref="AU24:AV24"/>
    <mergeCell ref="BS24:BT24"/>
    <mergeCell ref="BV24:BW24"/>
    <mergeCell ref="BY24:BZ24"/>
    <mergeCell ref="CB24:CC24"/>
    <mergeCell ref="CE24:CF24"/>
    <mergeCell ref="CH24:CI24"/>
    <mergeCell ref="CK24:CL24"/>
    <mergeCell ref="CN24:CO24"/>
    <mergeCell ref="CQ24:CR24"/>
    <mergeCell ref="CT24:CU24"/>
    <mergeCell ref="CW24:CX24"/>
    <mergeCell ref="CZ24:DA24"/>
    <mergeCell ref="DC24:DD24"/>
    <mergeCell ref="DF24:DG24"/>
    <mergeCell ref="DI24:DJ24"/>
    <mergeCell ref="DL24:DM24"/>
    <mergeCell ref="DO24:DP24"/>
    <mergeCell ref="DR24:DS24"/>
    <mergeCell ref="DU24:DV24"/>
    <mergeCell ref="DX24:DY24"/>
    <mergeCell ref="EA24:EB24"/>
    <mergeCell ref="ED24:EE24"/>
    <mergeCell ref="B25:EE25"/>
    <mergeCell ref="B26:EE26"/>
    <mergeCell ref="B27:C27"/>
    <mergeCell ref="E27:F27"/>
    <mergeCell ref="H27:I27"/>
    <mergeCell ref="K27:L27"/>
    <mergeCell ref="N27:O27"/>
    <mergeCell ref="Q27:R27"/>
    <mergeCell ref="T27:U27"/>
    <mergeCell ref="W27:X27"/>
    <mergeCell ref="Z27:AA27"/>
    <mergeCell ref="AC27:AD27"/>
    <mergeCell ref="AF27:AG27"/>
    <mergeCell ref="AI27:AJ27"/>
    <mergeCell ref="AL27:AM27"/>
    <mergeCell ref="AO27:AP27"/>
    <mergeCell ref="AR27:AS27"/>
    <mergeCell ref="AU27:AV27"/>
    <mergeCell ref="AX27:AY27"/>
    <mergeCell ref="BA27:BB27"/>
    <mergeCell ref="BD27:BE27"/>
    <mergeCell ref="BG27:BH27"/>
    <mergeCell ref="BJ27:BK27"/>
    <mergeCell ref="BM27:BN27"/>
    <mergeCell ref="BP27:BQ27"/>
    <mergeCell ref="BS27:BT27"/>
    <mergeCell ref="BV27:BW27"/>
    <mergeCell ref="BY27:BZ27"/>
    <mergeCell ref="CB27:CC27"/>
    <mergeCell ref="CE27:CF27"/>
    <mergeCell ref="CH27:CI27"/>
    <mergeCell ref="CK27:CL27"/>
    <mergeCell ref="CN27:CO27"/>
    <mergeCell ref="CQ27:CR27"/>
    <mergeCell ref="CT27:CU27"/>
    <mergeCell ref="CW27:CX27"/>
    <mergeCell ref="CZ27:DA27"/>
    <mergeCell ref="DC27:DD27"/>
    <mergeCell ref="DF27:DG27"/>
    <mergeCell ref="DI27:DJ27"/>
    <mergeCell ref="DL27:DM27"/>
    <mergeCell ref="DO27:DP27"/>
    <mergeCell ref="DR27:DS27"/>
    <mergeCell ref="DU27:DV27"/>
    <mergeCell ref="DX27:DY27"/>
    <mergeCell ref="EA27:EB27"/>
    <mergeCell ref="ED27:EE27"/>
    <mergeCell ref="B28:EE28"/>
    <mergeCell ref="B29:EE29"/>
    <mergeCell ref="B30:C30"/>
    <mergeCell ref="E30:F30"/>
    <mergeCell ref="H30:I30"/>
    <mergeCell ref="K30:L30"/>
    <mergeCell ref="N30:O30"/>
    <mergeCell ref="Q30:R30"/>
    <mergeCell ref="T30:U30"/>
    <mergeCell ref="W30:X30"/>
    <mergeCell ref="Z30:AA30"/>
    <mergeCell ref="AC30:AD30"/>
    <mergeCell ref="AF30:AG30"/>
    <mergeCell ref="AI30:AJ30"/>
    <mergeCell ref="AL30:AM30"/>
    <mergeCell ref="AO30:AP30"/>
    <mergeCell ref="AR30:AS30"/>
    <mergeCell ref="AU30:AV30"/>
    <mergeCell ref="AX30:AY30"/>
    <mergeCell ref="BA30:BB30"/>
    <mergeCell ref="BD30:BE30"/>
    <mergeCell ref="BG30:BH30"/>
    <mergeCell ref="BJ30:BK30"/>
    <mergeCell ref="BM30:BN30"/>
    <mergeCell ref="BP30:BQ30"/>
    <mergeCell ref="BS30:BT30"/>
    <mergeCell ref="BV30:BW30"/>
    <mergeCell ref="BY30:BZ30"/>
    <mergeCell ref="CB30:CC30"/>
    <mergeCell ref="CE30:CF30"/>
    <mergeCell ref="CH30:CI30"/>
    <mergeCell ref="CK30:CL30"/>
    <mergeCell ref="CN30:CO30"/>
    <mergeCell ref="CQ30:CR30"/>
    <mergeCell ref="CT30:CU30"/>
    <mergeCell ref="CW30:CX30"/>
    <mergeCell ref="CZ30:DA30"/>
    <mergeCell ref="DC30:DD30"/>
    <mergeCell ref="DF30:DG30"/>
    <mergeCell ref="DI30:DJ30"/>
    <mergeCell ref="DL30:DM30"/>
    <mergeCell ref="DO30:DP30"/>
    <mergeCell ref="DR30:DS30"/>
    <mergeCell ref="DU30:DV30"/>
    <mergeCell ref="DX30:DY30"/>
    <mergeCell ref="EA30:EB30"/>
    <mergeCell ref="ED30:EE30"/>
    <mergeCell ref="B31:EE31"/>
    <mergeCell ref="B32:C32"/>
    <mergeCell ref="E32:F32"/>
    <mergeCell ref="H32:I32"/>
    <mergeCell ref="K32:L32"/>
    <mergeCell ref="N32:O32"/>
    <mergeCell ref="Q32:R32"/>
    <mergeCell ref="T32:U32"/>
    <mergeCell ref="W32:X32"/>
    <mergeCell ref="Z32:AA32"/>
    <mergeCell ref="AC32:AD32"/>
    <mergeCell ref="AF32:AG32"/>
    <mergeCell ref="AI32:AJ32"/>
    <mergeCell ref="AL32:AM32"/>
    <mergeCell ref="AO32:AP32"/>
    <mergeCell ref="AR32:AS32"/>
    <mergeCell ref="AU32:AV32"/>
    <mergeCell ref="AX32:AY32"/>
    <mergeCell ref="BA32:BB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CB32:CC32"/>
    <mergeCell ref="CE32:CF32"/>
    <mergeCell ref="CH32:CI32"/>
    <mergeCell ref="CK32:CL32"/>
    <mergeCell ref="CN32:CO32"/>
    <mergeCell ref="CQ32:CR32"/>
    <mergeCell ref="CT32:CU32"/>
    <mergeCell ref="CW32:CX32"/>
    <mergeCell ref="CZ32:DA32"/>
    <mergeCell ref="DC32:DD32"/>
    <mergeCell ref="DF32:DG32"/>
    <mergeCell ref="DI32:DJ32"/>
    <mergeCell ref="DL32:DM32"/>
    <mergeCell ref="DO32:DP32"/>
    <mergeCell ref="DR32:DS32"/>
    <mergeCell ref="DU32:DV32"/>
    <mergeCell ref="DX32:DY32"/>
    <mergeCell ref="EA32:EB32"/>
    <mergeCell ref="ED32:EE32"/>
    <mergeCell ref="B33:EE33"/>
    <mergeCell ref="DS34:DT34"/>
    <mergeCell ref="DU34:EA34"/>
    <mergeCell ref="EB34:EC34"/>
    <mergeCell ref="B36:C36"/>
    <mergeCell ref="D36:F36"/>
    <mergeCell ref="G36:EE36"/>
    <mergeCell ref="G37:EE37"/>
    <mergeCell ref="B38:C38"/>
    <mergeCell ref="D38:F38"/>
    <mergeCell ref="G38:EE38"/>
    <mergeCell ref="G39:EE39"/>
    <mergeCell ref="B40:C40"/>
    <mergeCell ref="D40:F40"/>
    <mergeCell ref="G40:EE40"/>
    <mergeCell ref="G41:EE41"/>
    <mergeCell ref="B42:C42"/>
    <mergeCell ref="D42:F42"/>
    <mergeCell ref="G42:EE42"/>
    <mergeCell ref="G43:EE43"/>
    <mergeCell ref="B44:C44"/>
    <mergeCell ref="D44:F44"/>
    <mergeCell ref="G44:EE44"/>
    <mergeCell ref="B46:C46"/>
    <mergeCell ref="D46:F46"/>
    <mergeCell ref="G46:BI46"/>
    <mergeCell ref="BL46:BM46"/>
    <mergeCell ref="BN46:BP46"/>
    <mergeCell ref="BQ46:EE46"/>
    <mergeCell ref="B48:EE48"/>
    <mergeCell ref="B49:L49"/>
    <mergeCell ref="M49:EE49"/>
    <mergeCell ref="B50:EE50"/>
    <mergeCell ref="BI52:BW53"/>
    <mergeCell ref="B55:EE55"/>
    <mergeCell ref="B56:EE56"/>
    <mergeCell ref="B57:EE57"/>
    <mergeCell ref="B59:C59"/>
    <mergeCell ref="E59:F59"/>
    <mergeCell ref="H59:I59"/>
    <mergeCell ref="K59:L59"/>
    <mergeCell ref="N59:O59"/>
    <mergeCell ref="Q59:R59"/>
    <mergeCell ref="T59:U59"/>
    <mergeCell ref="W59:X59"/>
    <mergeCell ref="Z59:AA59"/>
    <mergeCell ref="AC59:AD59"/>
    <mergeCell ref="AF59:AG59"/>
    <mergeCell ref="AI59:AJ59"/>
    <mergeCell ref="AL59:AM59"/>
    <mergeCell ref="AO59:AP59"/>
    <mergeCell ref="AR59:AS59"/>
    <mergeCell ref="AU59:AV59"/>
    <mergeCell ref="AX59:AY59"/>
    <mergeCell ref="BA59:BB59"/>
    <mergeCell ref="BD59:BE59"/>
    <mergeCell ref="BG59:BH59"/>
    <mergeCell ref="BJ59:BK59"/>
    <mergeCell ref="BM59:BN59"/>
    <mergeCell ref="BP59:BQ59"/>
    <mergeCell ref="BS59:BT59"/>
    <mergeCell ref="BV59:BW59"/>
    <mergeCell ref="BY59:BZ59"/>
    <mergeCell ref="CB59:CC59"/>
    <mergeCell ref="CE59:CF59"/>
    <mergeCell ref="CH59:CI59"/>
    <mergeCell ref="CK59:CL59"/>
    <mergeCell ref="CN59:CO59"/>
    <mergeCell ref="CQ59:CR59"/>
    <mergeCell ref="CT59:CU59"/>
    <mergeCell ref="CW59:CX59"/>
    <mergeCell ref="CZ59:DA59"/>
    <mergeCell ref="DC59:DD59"/>
    <mergeCell ref="DF59:DG59"/>
    <mergeCell ref="DI59:DJ59"/>
    <mergeCell ref="DL59:DM59"/>
    <mergeCell ref="DO59:DP59"/>
    <mergeCell ref="DR59:DS59"/>
    <mergeCell ref="DU59:DV59"/>
    <mergeCell ref="DX59:DY59"/>
    <mergeCell ref="EA59:EB59"/>
    <mergeCell ref="ED59:EE59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AC61:AD61"/>
    <mergeCell ref="AF61:AG61"/>
    <mergeCell ref="AI61:AJ61"/>
    <mergeCell ref="AL61:AM61"/>
    <mergeCell ref="AO61:AP61"/>
    <mergeCell ref="AR61:AS61"/>
    <mergeCell ref="AU61:AV61"/>
    <mergeCell ref="AX61:AY61"/>
    <mergeCell ref="BA61:BB61"/>
    <mergeCell ref="BD61:BE61"/>
    <mergeCell ref="BG61:BH61"/>
    <mergeCell ref="BJ61:BK61"/>
    <mergeCell ref="BM61:BN61"/>
    <mergeCell ref="BP61:BQ61"/>
    <mergeCell ref="BS61:BT61"/>
    <mergeCell ref="BV61:BW61"/>
    <mergeCell ref="BY61:BZ61"/>
    <mergeCell ref="CB61:CC61"/>
    <mergeCell ref="CE61:CF61"/>
    <mergeCell ref="CH61:CI61"/>
    <mergeCell ref="CK61:CL61"/>
    <mergeCell ref="CN61:CO61"/>
    <mergeCell ref="CQ61:CR61"/>
    <mergeCell ref="CT61:CU61"/>
    <mergeCell ref="CW61:CX61"/>
    <mergeCell ref="CZ61:DA61"/>
    <mergeCell ref="DC61:DD61"/>
    <mergeCell ref="DF61:DG61"/>
    <mergeCell ref="DI61:DJ61"/>
    <mergeCell ref="DL61:DM61"/>
    <mergeCell ref="DO61:DP61"/>
    <mergeCell ref="DR61:DS61"/>
    <mergeCell ref="DU61:DV61"/>
    <mergeCell ref="DX61:DY61"/>
    <mergeCell ref="EA61:EB61"/>
    <mergeCell ref="ED61:EE61"/>
    <mergeCell ref="B62:EE62"/>
    <mergeCell ref="B63:EE63"/>
    <mergeCell ref="B65:C65"/>
    <mergeCell ref="E65:F65"/>
    <mergeCell ref="H65:I65"/>
    <mergeCell ref="K65:L65"/>
    <mergeCell ref="N65:O65"/>
    <mergeCell ref="Q65:R65"/>
    <mergeCell ref="T65:U65"/>
    <mergeCell ref="W65:X65"/>
    <mergeCell ref="Z65:AA65"/>
    <mergeCell ref="AC65:AD65"/>
    <mergeCell ref="AF65:AG65"/>
    <mergeCell ref="AI65:AJ65"/>
    <mergeCell ref="AL65:AM65"/>
    <mergeCell ref="AO65:AP65"/>
    <mergeCell ref="AR65:AS65"/>
    <mergeCell ref="AU65:AV65"/>
    <mergeCell ref="AX65:AY65"/>
    <mergeCell ref="BA65:BB65"/>
    <mergeCell ref="BD65:BE65"/>
    <mergeCell ref="BG65:BH65"/>
    <mergeCell ref="BJ65:BK65"/>
    <mergeCell ref="BM65:BN65"/>
    <mergeCell ref="BP65:BQ65"/>
    <mergeCell ref="BS65:BT65"/>
    <mergeCell ref="BV65:BW65"/>
    <mergeCell ref="BY65:BZ65"/>
    <mergeCell ref="CB65:CC65"/>
    <mergeCell ref="CE65:CF65"/>
    <mergeCell ref="CH65:CI65"/>
    <mergeCell ref="CK65:CL65"/>
    <mergeCell ref="CN65:CO65"/>
    <mergeCell ref="CQ65:CR65"/>
    <mergeCell ref="CT65:CU65"/>
    <mergeCell ref="CW65:CX65"/>
    <mergeCell ref="CZ65:DA65"/>
    <mergeCell ref="DC65:DD65"/>
    <mergeCell ref="DF65:DG65"/>
    <mergeCell ref="DI65:DJ65"/>
    <mergeCell ref="DL65:DM65"/>
    <mergeCell ref="DO65:DP65"/>
    <mergeCell ref="DR65:DS65"/>
    <mergeCell ref="DU65:DV65"/>
    <mergeCell ref="DX65:DY65"/>
    <mergeCell ref="EA65:EB65"/>
    <mergeCell ref="ED65:EE65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AC67:AD67"/>
    <mergeCell ref="AF67:AG67"/>
    <mergeCell ref="AI67:AJ67"/>
    <mergeCell ref="AL67:AM67"/>
    <mergeCell ref="AO67:AP67"/>
    <mergeCell ref="AR67:AS67"/>
    <mergeCell ref="AU67:AV67"/>
    <mergeCell ref="AX67:AY67"/>
    <mergeCell ref="BA67:BB67"/>
    <mergeCell ref="BD67:BE67"/>
    <mergeCell ref="BG67:BH67"/>
    <mergeCell ref="BJ67:BK67"/>
    <mergeCell ref="BM67:BN67"/>
    <mergeCell ref="BP67:BQ67"/>
    <mergeCell ref="BS67:BT67"/>
    <mergeCell ref="BV67:BW67"/>
    <mergeCell ref="BY67:BZ67"/>
    <mergeCell ref="CB67:CC67"/>
    <mergeCell ref="CE67:CF67"/>
    <mergeCell ref="CH67:CI67"/>
    <mergeCell ref="CK67:CL67"/>
    <mergeCell ref="CN67:CO67"/>
    <mergeCell ref="CQ67:CR67"/>
    <mergeCell ref="CT67:CU67"/>
    <mergeCell ref="CW67:CX67"/>
    <mergeCell ref="CZ67:DA67"/>
    <mergeCell ref="DC67:DD67"/>
    <mergeCell ref="DF67:DG67"/>
    <mergeCell ref="DI67:DJ67"/>
    <mergeCell ref="DL67:DM67"/>
    <mergeCell ref="DO67:DP67"/>
    <mergeCell ref="DR67:DS67"/>
    <mergeCell ref="DU67:DV67"/>
    <mergeCell ref="DX67:DY67"/>
    <mergeCell ref="EA67:EB67"/>
    <mergeCell ref="ED67:EE67"/>
    <mergeCell ref="B68:EE68"/>
    <mergeCell ref="B69:EE69"/>
    <mergeCell ref="N72:O72"/>
    <mergeCell ref="Q72:R72"/>
    <mergeCell ref="T72:U72"/>
    <mergeCell ref="W72:X72"/>
    <mergeCell ref="Z72:AA72"/>
    <mergeCell ref="AC72:AD72"/>
    <mergeCell ref="AF72:AG72"/>
    <mergeCell ref="AI72:AJ72"/>
    <mergeCell ref="AL72:AM72"/>
    <mergeCell ref="AO72:AP72"/>
    <mergeCell ref="AR72:AS72"/>
    <mergeCell ref="AU72:AV72"/>
    <mergeCell ref="AX72:AY72"/>
    <mergeCell ref="BA72:BB72"/>
    <mergeCell ref="BD72:BE72"/>
    <mergeCell ref="BG72:BH72"/>
    <mergeCell ref="BJ72:BK72"/>
    <mergeCell ref="BM72:BN72"/>
    <mergeCell ref="BP72:BQ72"/>
    <mergeCell ref="BS72:BT72"/>
    <mergeCell ref="BV72:BW72"/>
    <mergeCell ref="BY72:BZ72"/>
    <mergeCell ref="CB72:CC72"/>
    <mergeCell ref="CE72:CF72"/>
    <mergeCell ref="CH72:CI72"/>
    <mergeCell ref="CK72:CL72"/>
    <mergeCell ref="CN72:CO72"/>
    <mergeCell ref="CQ72:CR72"/>
    <mergeCell ref="CT72:CU72"/>
    <mergeCell ref="CW72:CX72"/>
    <mergeCell ref="CZ72:DA72"/>
    <mergeCell ref="DC72:DD72"/>
    <mergeCell ref="DF72:DG72"/>
    <mergeCell ref="DI72:DJ72"/>
    <mergeCell ref="DL72:DM72"/>
    <mergeCell ref="DO72:DP72"/>
    <mergeCell ref="DR72:DS72"/>
    <mergeCell ref="DU72:DV72"/>
    <mergeCell ref="DX72:DY72"/>
    <mergeCell ref="EA72:EB72"/>
    <mergeCell ref="ED72:EE72"/>
    <mergeCell ref="H74:I74"/>
    <mergeCell ref="K74:L74"/>
    <mergeCell ref="N74:O74"/>
    <mergeCell ref="Q74:R74"/>
    <mergeCell ref="T74:U74"/>
    <mergeCell ref="W74:X74"/>
    <mergeCell ref="Z74:AA74"/>
    <mergeCell ref="AC74:AD74"/>
    <mergeCell ref="AF74:AG74"/>
    <mergeCell ref="AI74:AJ74"/>
    <mergeCell ref="AL74:AM74"/>
    <mergeCell ref="AO74:AP74"/>
    <mergeCell ref="AR74:AS74"/>
    <mergeCell ref="AU74:AV74"/>
    <mergeCell ref="AX74:AY74"/>
    <mergeCell ref="BA74:BB74"/>
    <mergeCell ref="BD74:BE74"/>
    <mergeCell ref="BG74:BH74"/>
    <mergeCell ref="BJ74:BK74"/>
    <mergeCell ref="BM74:BN74"/>
    <mergeCell ref="CQ74:CR74"/>
    <mergeCell ref="CT74:CU74"/>
    <mergeCell ref="CW74:CX74"/>
    <mergeCell ref="CZ74:DA74"/>
    <mergeCell ref="DC74:DD74"/>
    <mergeCell ref="DF74:DG74"/>
    <mergeCell ref="DI74:DJ74"/>
    <mergeCell ref="DL74:DM74"/>
    <mergeCell ref="DO74:DP74"/>
    <mergeCell ref="DR74:DS74"/>
    <mergeCell ref="DU74:DV74"/>
    <mergeCell ref="DX74:DY74"/>
    <mergeCell ref="EA74:EB74"/>
    <mergeCell ref="ED74:EE74"/>
    <mergeCell ref="L76:M76"/>
    <mergeCell ref="T76:U76"/>
    <mergeCell ref="AL76:AM76"/>
    <mergeCell ref="AO76:AP76"/>
    <mergeCell ref="AR76:AS76"/>
    <mergeCell ref="AU76:AV76"/>
    <mergeCell ref="AX76:AY76"/>
    <mergeCell ref="BA76:BB76"/>
    <mergeCell ref="BD76:BE76"/>
    <mergeCell ref="BG76:BH76"/>
    <mergeCell ref="BJ76:BK76"/>
    <mergeCell ref="BM76:BN76"/>
    <mergeCell ref="BP76:BQ76"/>
    <mergeCell ref="BS76:BT76"/>
    <mergeCell ref="BV76:BW76"/>
    <mergeCell ref="BY76:BZ76"/>
    <mergeCell ref="CB76:CC76"/>
    <mergeCell ref="CE76:CF76"/>
    <mergeCell ref="CH76:CI76"/>
    <mergeCell ref="CK76:CL76"/>
    <mergeCell ref="CN76:CO76"/>
    <mergeCell ref="CQ76:CR76"/>
    <mergeCell ref="CT76:CU76"/>
    <mergeCell ref="CW76:CX76"/>
    <mergeCell ref="CZ76:DA76"/>
    <mergeCell ref="DC76:DD76"/>
    <mergeCell ref="DF76:DG76"/>
    <mergeCell ref="DI76:DJ76"/>
    <mergeCell ref="DL76:DM76"/>
    <mergeCell ref="DO76:DP76"/>
    <mergeCell ref="DR76:DS76"/>
    <mergeCell ref="DU76:DV76"/>
    <mergeCell ref="DX76:DY76"/>
    <mergeCell ref="EA76:EB76"/>
    <mergeCell ref="ED76:EE76"/>
    <mergeCell ref="X78:Y78"/>
    <mergeCell ref="AA78:AB78"/>
    <mergeCell ref="AL78:AM78"/>
    <mergeCell ref="AO78:AP78"/>
    <mergeCell ref="AW78:AX78"/>
    <mergeCell ref="AZ78:BA78"/>
    <mergeCell ref="BC78:BD78"/>
    <mergeCell ref="BF78:BG78"/>
    <mergeCell ref="CB78:CC78"/>
    <mergeCell ref="CE78:CF78"/>
    <mergeCell ref="CH78:CI78"/>
    <mergeCell ref="CK78:CL78"/>
    <mergeCell ref="CN78:CO78"/>
    <mergeCell ref="CQ78:CR78"/>
    <mergeCell ref="CT78:CU78"/>
    <mergeCell ref="CW78:CX78"/>
    <mergeCell ref="CZ78:DA78"/>
    <mergeCell ref="DC78:DD78"/>
    <mergeCell ref="DF78:DG78"/>
    <mergeCell ref="DI78:DJ78"/>
    <mergeCell ref="DL78:DM78"/>
    <mergeCell ref="DO78:DP78"/>
    <mergeCell ref="DR78:DS78"/>
    <mergeCell ref="DU78:DV78"/>
    <mergeCell ref="DX78:DY78"/>
    <mergeCell ref="EA78:EB78"/>
    <mergeCell ref="ED78:EE78"/>
    <mergeCell ref="B80:AP80"/>
    <mergeCell ref="AQ80:AR80"/>
    <mergeCell ref="AT80:AU80"/>
    <mergeCell ref="AW80:AX80"/>
    <mergeCell ref="AZ80:BA80"/>
    <mergeCell ref="BC80:BD80"/>
    <mergeCell ref="BF80:BG80"/>
    <mergeCell ref="BI80:BJ80"/>
    <mergeCell ref="BL80:BM80"/>
    <mergeCell ref="CI80:CV80"/>
    <mergeCell ref="CX80:CY80"/>
    <mergeCell ref="DA80:DB80"/>
    <mergeCell ref="DC80:DJ80"/>
    <mergeCell ref="DK80:DL80"/>
    <mergeCell ref="DN80:DO80"/>
    <mergeCell ref="DP80:DT80"/>
    <mergeCell ref="DU80:DV80"/>
    <mergeCell ref="DX80:DY80"/>
    <mergeCell ref="EA80:EB80"/>
    <mergeCell ref="ED80:EE80"/>
    <mergeCell ref="I82:J82"/>
    <mergeCell ref="L82:M82"/>
    <mergeCell ref="O82:P82"/>
    <mergeCell ref="R82:S82"/>
    <mergeCell ref="U82:V82"/>
    <mergeCell ref="X82:Y82"/>
    <mergeCell ref="AI82:AJ82"/>
    <mergeCell ref="AL82:AM82"/>
    <mergeCell ref="AO82:AP82"/>
    <mergeCell ref="AR82:AS82"/>
    <mergeCell ref="AU82:AV82"/>
    <mergeCell ref="AX82:AY82"/>
    <mergeCell ref="BA82:BB82"/>
    <mergeCell ref="BD82:BE82"/>
    <mergeCell ref="BG82:BH82"/>
    <mergeCell ref="BJ82:BK82"/>
    <mergeCell ref="BM82:BN82"/>
    <mergeCell ref="BP82:BQ82"/>
    <mergeCell ref="B84:C84"/>
    <mergeCell ref="DF84:DG84"/>
    <mergeCell ref="ED84:EE84"/>
  </mergeCells>
  <printOptions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zoomScaleSheetLayoutView="100" workbookViewId="0" topLeftCell="A19">
      <selection activeCell="BL46" sqref="BL46"/>
    </sheetView>
  </sheetViews>
  <sheetFormatPr defaultColWidth="1.00390625" defaultRowHeight="12.75"/>
  <cols>
    <col min="1" max="151" width="0.74609375" style="1" customWidth="1"/>
    <col min="152" max="152" width="1.00390625" style="1" customWidth="1"/>
    <col min="153" max="153" width="0.875" style="1" customWidth="1"/>
    <col min="154" max="16384" width="0.74609375" style="1" customWidth="1"/>
  </cols>
  <sheetData>
    <row r="1" spans="1:256" s="3" customFormat="1" ht="9.75" customHeight="1">
      <c r="A1" s="1"/>
      <c r="B1" s="2"/>
      <c r="C1" s="3" t="s">
        <v>0</v>
      </c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8" customHeight="1">
      <c r="A2" s="1"/>
      <c r="B2" s="4"/>
      <c r="C2" s="5" t="s">
        <v>1</v>
      </c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7" customFormat="1" ht="9.75" customHeight="1">
      <c r="A3" s="1"/>
      <c r="B3" s="6"/>
      <c r="C3" s="7" t="s">
        <v>2</v>
      </c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7" customFormat="1" ht="12.75" customHeight="1">
      <c r="A4" s="1"/>
      <c r="B4" s="8"/>
      <c r="C4" s="7" t="s">
        <v>3</v>
      </c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7" customFormat="1" ht="12.75">
      <c r="A5" s="1"/>
      <c r="B5" s="8"/>
      <c r="C5" s="7" t="s">
        <v>4</v>
      </c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7" customFormat="1" ht="12.75">
      <c r="A6" s="1"/>
      <c r="B6" s="8"/>
      <c r="C6" s="7" t="s">
        <v>5</v>
      </c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1" customFormat="1" ht="12" customHeight="1">
      <c r="A7" s="1"/>
      <c r="B7" s="8"/>
      <c r="C7" s="10"/>
      <c r="D7" s="10"/>
      <c r="EE7" s="10"/>
      <c r="EF7" s="10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2" customFormat="1" ht="12.75" customHeight="1">
      <c r="A8" s="1"/>
      <c r="B8"/>
      <c r="C8" s="12" t="s">
        <v>6</v>
      </c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2" customFormat="1" ht="11.25" customHeight="1">
      <c r="A9" s="1"/>
      <c r="B9" s="44"/>
      <c r="C9" s="12" t="s">
        <v>7</v>
      </c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2" customFormat="1" ht="11.25" customHeight="1">
      <c r="A10" s="1"/>
      <c r="B10" s="44"/>
      <c r="C10" s="12" t="s">
        <v>8</v>
      </c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2" customFormat="1" ht="11.25" customHeight="1">
      <c r="A11" s="1"/>
      <c r="B11" s="44"/>
      <c r="C11" s="12" t="s">
        <v>9</v>
      </c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4" customFormat="1" ht="12.75" customHeight="1">
      <c r="A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4" customFormat="1" ht="15.75" customHeight="1">
      <c r="A13" s="1"/>
      <c r="B13" s="14" t="s">
        <v>10</v>
      </c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ht="3" customHeight="1"/>
    <row r="15" spans="2:135" s="15" customFormat="1" ht="12.75" customHeight="1">
      <c r="B15" s="16" t="e">
        <f>LEFT(TEXT(данные!D6,""),1)</f>
        <v>#VALUE!</v>
      </c>
      <c r="C15" s="16"/>
      <c r="E15" s="17" t="e">
        <f>MID(TEXT(данные!D6,""),2,1)</f>
        <v>#VALUE!</v>
      </c>
      <c r="F15" s="17"/>
      <c r="H15" s="17" t="e">
        <f>MID(TEXT(данные!D6,""),3,1)</f>
        <v>#VALUE!</v>
      </c>
      <c r="I15" s="17"/>
      <c r="K15" s="17" t="e">
        <f>MID(TEXT(данные!D6,""),4,1)</f>
        <v>#VALUE!</v>
      </c>
      <c r="L15" s="17"/>
      <c r="N15" s="17" t="e">
        <f>MID(TEXT(данные!D6,""),5,1)</f>
        <v>#VALUE!</v>
      </c>
      <c r="O15" s="17"/>
      <c r="Q15" s="17" t="e">
        <f>MID(TEXT(данные!D6,""),6,1)</f>
        <v>#VALUE!</v>
      </c>
      <c r="R15" s="17"/>
      <c r="T15" s="17" t="e">
        <f>MID(TEXT(данные!D6,""),7,1)</f>
        <v>#VALUE!</v>
      </c>
      <c r="U15" s="17"/>
      <c r="W15" s="17" t="e">
        <f>MID(TEXT(данные!D6,""),8,1)</f>
        <v>#VALUE!</v>
      </c>
      <c r="X15" s="17"/>
      <c r="Z15" s="17" t="e">
        <f>MID(TEXT(данные!D6,""),9,1)</f>
        <v>#VALUE!</v>
      </c>
      <c r="AA15" s="17"/>
      <c r="AC15" s="17" t="e">
        <f>MID(TEXT(данные!D6,""),10,1)</f>
        <v>#VALUE!</v>
      </c>
      <c r="AD15" s="17"/>
      <c r="AF15" s="17" t="e">
        <f>MID(TEXT(данные!D6,""),11,1)</f>
        <v>#VALUE!</v>
      </c>
      <c r="AG15" s="17"/>
      <c r="AI15" s="17" t="e">
        <f>MID(TEXT(данные!D6,""),12,1)</f>
        <v>#VALUE!</v>
      </c>
      <c r="AJ15" s="17"/>
      <c r="AL15" s="17" t="e">
        <f>MID(TEXT(данные!D6,""),13,1)</f>
        <v>#VALUE!</v>
      </c>
      <c r="AM15" s="17"/>
      <c r="AO15" s="17" t="e">
        <f>MID(TEXT(данные!D6,""),14,1)</f>
        <v>#VALUE!</v>
      </c>
      <c r="AP15" s="17"/>
      <c r="AR15" s="17" t="e">
        <f>MID(TEXT(данные!D6,""),15,1)</f>
        <v>#VALUE!</v>
      </c>
      <c r="AS15" s="17"/>
      <c r="AU15" s="17" t="e">
        <f>MID(TEXT(данные!D6,""),16,1)</f>
        <v>#VALUE!</v>
      </c>
      <c r="AV15" s="17"/>
      <c r="AX15" s="17" t="e">
        <f>MID(TEXT(данные!D6,""),17,1)</f>
        <v>#VALUE!</v>
      </c>
      <c r="AY15" s="17"/>
      <c r="BA15" s="17" t="e">
        <f>MID(TEXT(данные!D6,""),18,1)</f>
        <v>#VALUE!</v>
      </c>
      <c r="BB15" s="17"/>
      <c r="BD15" s="17" t="e">
        <f>MID(TEXT(данные!D6,""),19,1)</f>
        <v>#VALUE!</v>
      </c>
      <c r="BE15" s="17"/>
      <c r="BG15" s="17" t="e">
        <f>MID(TEXT(данные!D6,""),20,1)</f>
        <v>#VALUE!</v>
      </c>
      <c r="BH15" s="17"/>
      <c r="BJ15" s="17" t="e">
        <f>MID(TEXT(данные!D6,""),21,1)</f>
        <v>#VALUE!</v>
      </c>
      <c r="BK15" s="17"/>
      <c r="BM15" s="17" t="e">
        <f>MID(TEXT(данные!D6,""),22,1)</f>
        <v>#VALUE!</v>
      </c>
      <c r="BN15" s="17"/>
      <c r="BP15" s="17" t="e">
        <f>MID(TEXT(данные!D6,""),23,1)</f>
        <v>#VALUE!</v>
      </c>
      <c r="BQ15" s="17"/>
      <c r="BS15" s="17" t="e">
        <f>MID(TEXT(данные!D6,""),24,1)</f>
        <v>#VALUE!</v>
      </c>
      <c r="BT15" s="17"/>
      <c r="BV15" s="17" t="e">
        <f>MID(TEXT(данные!D6,""),25,1)</f>
        <v>#VALUE!</v>
      </c>
      <c r="BW15" s="17"/>
      <c r="BY15" s="17" t="e">
        <f>MID(TEXT(данные!D6,""),26,1)</f>
        <v>#VALUE!</v>
      </c>
      <c r="BZ15" s="17"/>
      <c r="CB15" s="17" t="e">
        <f>MID(TEXT(данные!D6,""),27,1)</f>
        <v>#VALUE!</v>
      </c>
      <c r="CC15" s="17"/>
      <c r="CE15" s="17" t="e">
        <f>MID(TEXT(данные!D6,""),28,1)</f>
        <v>#VALUE!</v>
      </c>
      <c r="CF15" s="17"/>
      <c r="CH15" s="17" t="e">
        <f>MID(TEXT(данные!D6,""),29,1)</f>
        <v>#VALUE!</v>
      </c>
      <c r="CI15" s="17"/>
      <c r="CK15" s="17" t="e">
        <f>MID(TEXT(данные!D6,""),30,1)</f>
        <v>#VALUE!</v>
      </c>
      <c r="CL15" s="17"/>
      <c r="CN15" s="17" t="e">
        <f>MID(TEXT(данные!D6,""),31,1)</f>
        <v>#VALUE!</v>
      </c>
      <c r="CO15" s="17"/>
      <c r="CQ15" s="17" t="e">
        <f>MID(TEXT(данные!D6,""),32,1)</f>
        <v>#VALUE!</v>
      </c>
      <c r="CR15" s="17"/>
      <c r="CT15" s="17" t="e">
        <f>MID(TEXT(данные!D6,""),33,1)</f>
        <v>#VALUE!</v>
      </c>
      <c r="CU15" s="17"/>
      <c r="CW15" s="17" t="e">
        <f>MID(TEXT(данные!D6,""),34,1)</f>
        <v>#VALUE!</v>
      </c>
      <c r="CX15" s="17"/>
      <c r="CZ15" s="17" t="e">
        <f>MID(TEXT(данные!D6,""),35,1)</f>
        <v>#VALUE!</v>
      </c>
      <c r="DA15" s="17"/>
      <c r="DC15" s="17" t="e">
        <f>MID(TEXT(данные!D6,""),36,1)</f>
        <v>#VALUE!</v>
      </c>
      <c r="DD15" s="17"/>
      <c r="DF15" s="17" t="e">
        <f>MID(TEXT(данные!D6,""),37,1)</f>
        <v>#VALUE!</v>
      </c>
      <c r="DG15" s="17"/>
      <c r="DI15" s="17" t="e">
        <f>MID(TEXT(данные!D6,""),38,1)</f>
        <v>#VALUE!</v>
      </c>
      <c r="DJ15" s="17"/>
      <c r="DL15" s="17" t="e">
        <f>MID(TEXT(данные!D6,""),39,1)</f>
        <v>#VALUE!</v>
      </c>
      <c r="DM15" s="17"/>
      <c r="DO15" s="17" t="e">
        <f>MID(TEXT(данные!D6,""),40,1)</f>
        <v>#VALUE!</v>
      </c>
      <c r="DP15" s="17"/>
      <c r="DR15" s="17" t="e">
        <f>MID(TEXT(данные!D6,""),41,1)</f>
        <v>#VALUE!</v>
      </c>
      <c r="DS15" s="17"/>
      <c r="DU15" s="17" t="e">
        <f>MID(TEXT(данные!D6,""),42,1)</f>
        <v>#VALUE!</v>
      </c>
      <c r="DV15" s="17"/>
      <c r="DX15" s="17" t="e">
        <f>MID(TEXT(данные!D6,""),43,1)</f>
        <v>#VALUE!</v>
      </c>
      <c r="DY15" s="17"/>
      <c r="EA15" s="17" t="e">
        <f>MID(TEXT(данные!D6,""),44,1)</f>
        <v>#VALUE!</v>
      </c>
      <c r="EB15" s="17"/>
      <c r="ED15" s="17" t="e">
        <f>MID(TEXT(данные!D6,""),45,1)</f>
        <v>#VALUE!</v>
      </c>
      <c r="EE15" s="17"/>
    </row>
    <row r="16" spans="1:256" s="18" customFormat="1" ht="9.75">
      <c r="A16" s="15"/>
      <c r="B16" s="18" t="s">
        <v>11</v>
      </c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9" customFormat="1" ht="9.75">
      <c r="A17" s="15"/>
      <c r="B17" s="19" t="s">
        <v>12</v>
      </c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0" customFormat="1" ht="15.75" customHeight="1">
      <c r="A18" s="15"/>
      <c r="B18" s="20" t="s">
        <v>13</v>
      </c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="15" customFormat="1" ht="3" customHeight="1"/>
    <row r="20" spans="2:135" s="15" customFormat="1" ht="12.75" customHeight="1">
      <c r="B20" s="16" t="e">
        <f>LEFT(TEXT(данные!D12,""),1)</f>
        <v>#VALUE!</v>
      </c>
      <c r="C20" s="16"/>
      <c r="D20" s="21"/>
      <c r="E20" s="16" t="e">
        <f>MID(TEXT(данные!D12,""),2,1)</f>
        <v>#VALUE!</v>
      </c>
      <c r="F20" s="16"/>
      <c r="G20" s="21"/>
      <c r="H20" s="16" t="e">
        <f>MID(TEXT(данные!D12,""),3,1)</f>
        <v>#VALUE!</v>
      </c>
      <c r="I20" s="16"/>
      <c r="J20" s="21"/>
      <c r="K20" s="16" t="e">
        <f>MID(TEXT(данные!D12,""),4,1)</f>
        <v>#VALUE!</v>
      </c>
      <c r="L20" s="16"/>
      <c r="M20" s="21"/>
      <c r="N20" s="16" t="e">
        <f>MID(TEXT(данные!D12,""),5,1)</f>
        <v>#VALUE!</v>
      </c>
      <c r="O20" s="16"/>
      <c r="P20" s="21"/>
      <c r="Q20" s="16" t="e">
        <f>MID(TEXT(данные!D12,""),6,1)</f>
        <v>#VALUE!</v>
      </c>
      <c r="R20" s="16"/>
      <c r="S20" s="21"/>
      <c r="T20" s="16" t="e">
        <f>MID(TEXT(данные!D12,""),7,1)</f>
        <v>#VALUE!</v>
      </c>
      <c r="U20" s="16"/>
      <c r="V20" s="21"/>
      <c r="W20" s="16" t="e">
        <f>MID(TEXT(данные!D12,""),8,1)</f>
        <v>#VALUE!</v>
      </c>
      <c r="X20" s="16"/>
      <c r="Y20" s="21"/>
      <c r="Z20" s="16" t="e">
        <f>MID(TEXT(данные!D12,""),9,1)</f>
        <v>#VALUE!</v>
      </c>
      <c r="AA20" s="16"/>
      <c r="AB20" s="21"/>
      <c r="AC20" s="16" t="e">
        <f>MID(TEXT(данные!D12,""),10,1)</f>
        <v>#VALUE!</v>
      </c>
      <c r="AD20" s="16"/>
      <c r="AE20" s="21"/>
      <c r="AF20" s="16" t="e">
        <f>MID(TEXT(данные!D12,""),11,1)</f>
        <v>#VALUE!</v>
      </c>
      <c r="AG20" s="16"/>
      <c r="AH20" s="21"/>
      <c r="AI20" s="16" t="e">
        <f>MID(TEXT(данные!D12,""),12,1)</f>
        <v>#VALUE!</v>
      </c>
      <c r="AJ20" s="16"/>
      <c r="AK20" s="21"/>
      <c r="AL20" s="16" t="e">
        <f>MID(TEXT(данные!D12,""),13,1)</f>
        <v>#VALUE!</v>
      </c>
      <c r="AM20" s="16"/>
      <c r="AN20" s="21"/>
      <c r="AO20" s="16" t="e">
        <f>MID(TEXT(данные!D12,""),14,1)</f>
        <v>#VALUE!</v>
      </c>
      <c r="AP20" s="16"/>
      <c r="AQ20" s="21"/>
      <c r="AR20" s="16" t="e">
        <f>MID(TEXT(данные!D12,""),15,1)</f>
        <v>#VALUE!</v>
      </c>
      <c r="AS20" s="16"/>
      <c r="AT20" s="21"/>
      <c r="AU20" s="16" t="e">
        <f>MID(TEXT(данные!D12,""),16,1)</f>
        <v>#VALUE!</v>
      </c>
      <c r="AV20" s="16"/>
      <c r="AW20" s="21"/>
      <c r="AX20" s="16" t="e">
        <f>MID(TEXT(данные!D12,""),17,1)</f>
        <v>#VALUE!</v>
      </c>
      <c r="AY20" s="16"/>
      <c r="AZ20" s="21"/>
      <c r="BA20" s="16" t="e">
        <f>MID(TEXT(данные!D12,""),18,1)</f>
        <v>#VALUE!</v>
      </c>
      <c r="BB20" s="16"/>
      <c r="BC20" s="21"/>
      <c r="BD20" s="16" t="e">
        <f>MID(TEXT(данные!D12,""),19,1)</f>
        <v>#VALUE!</v>
      </c>
      <c r="BE20" s="16"/>
      <c r="BF20" s="21"/>
      <c r="BG20" s="16" t="e">
        <f>MID(TEXT(данные!D12,""),20,1)</f>
        <v>#VALUE!</v>
      </c>
      <c r="BH20" s="16"/>
      <c r="BI20" s="21"/>
      <c r="BJ20" s="16" t="e">
        <f>MID(TEXT(данные!D12,""),21,1)</f>
        <v>#VALUE!</v>
      </c>
      <c r="BK20" s="16"/>
      <c r="BL20" s="21"/>
      <c r="BM20" s="16" t="e">
        <f>MID(TEXT(данные!D12,""),22,1)</f>
        <v>#VALUE!</v>
      </c>
      <c r="BN20" s="16"/>
      <c r="BO20" s="21"/>
      <c r="BP20" s="16" t="e">
        <f>MID(TEXT(данные!D12,""),23,1)</f>
        <v>#VALUE!</v>
      </c>
      <c r="BQ20" s="16"/>
      <c r="BR20" s="21"/>
      <c r="BS20" s="16" t="e">
        <f>MID(TEXT(данные!D12,""),24,1)</f>
        <v>#VALUE!</v>
      </c>
      <c r="BT20" s="16"/>
      <c r="BU20" s="21"/>
      <c r="BV20" s="16" t="e">
        <f>MID(TEXT(данные!D12,""),25,1)</f>
        <v>#VALUE!</v>
      </c>
      <c r="BW20" s="16"/>
      <c r="BX20" s="21"/>
      <c r="BY20" s="16" t="e">
        <f>MID(TEXT(данные!D12,""),26,1)</f>
        <v>#VALUE!</v>
      </c>
      <c r="BZ20" s="16"/>
      <c r="CA20" s="21"/>
      <c r="CB20" s="16" t="e">
        <f>MID(TEXT(данные!D12,""),27,1)</f>
        <v>#VALUE!</v>
      </c>
      <c r="CC20" s="16"/>
      <c r="CD20" s="21"/>
      <c r="CE20" s="16" t="e">
        <f>MID(TEXT(данные!D12,""),28,1)</f>
        <v>#VALUE!</v>
      </c>
      <c r="CF20" s="16"/>
      <c r="CG20" s="21"/>
      <c r="CH20" s="16" t="e">
        <f>MID(TEXT(данные!D12,""),29,1)</f>
        <v>#VALUE!</v>
      </c>
      <c r="CI20" s="16"/>
      <c r="CJ20" s="21"/>
      <c r="CK20" s="16" t="e">
        <f>MID(TEXT(данные!D12,""),30,1)</f>
        <v>#VALUE!</v>
      </c>
      <c r="CL20" s="16"/>
      <c r="CM20" s="21"/>
      <c r="CN20" s="16" t="e">
        <f>MID(TEXT(данные!D12,""),31,1)</f>
        <v>#VALUE!</v>
      </c>
      <c r="CO20" s="16"/>
      <c r="CP20" s="21"/>
      <c r="CQ20" s="16" t="e">
        <f>MID(TEXT(данные!D12,""),32,1)</f>
        <v>#VALUE!</v>
      </c>
      <c r="CR20" s="16"/>
      <c r="CS20" s="21"/>
      <c r="CT20" s="16" t="e">
        <f>MID(TEXT(данные!D12,""),33,1)</f>
        <v>#VALUE!</v>
      </c>
      <c r="CU20" s="16"/>
      <c r="CV20" s="21"/>
      <c r="CW20" s="16" t="e">
        <f>MID(TEXT(данные!D12,""),34,1)</f>
        <v>#VALUE!</v>
      </c>
      <c r="CX20" s="16"/>
      <c r="CY20" s="21"/>
      <c r="CZ20" s="16" t="e">
        <f>MID(TEXT(данные!D12,""),35,1)</f>
        <v>#VALUE!</v>
      </c>
      <c r="DA20" s="16"/>
      <c r="DB20" s="21"/>
      <c r="DC20" s="16" t="e">
        <f>MID(TEXT(данные!D12,""),36,1)</f>
        <v>#VALUE!</v>
      </c>
      <c r="DD20" s="16"/>
      <c r="DE20" s="21"/>
      <c r="DF20" s="16" t="e">
        <f>MID(TEXT(данные!D12,""),37,1)</f>
        <v>#VALUE!</v>
      </c>
      <c r="DG20" s="16"/>
      <c r="DH20" s="21"/>
      <c r="DI20" s="16" t="e">
        <f>MID(TEXT(данные!D12,""),38,1)</f>
        <v>#VALUE!</v>
      </c>
      <c r="DJ20" s="16"/>
      <c r="DK20" s="21"/>
      <c r="DL20" s="16" t="e">
        <f>MID(TEXT(данные!D12,""),39,1)</f>
        <v>#VALUE!</v>
      </c>
      <c r="DM20" s="16"/>
      <c r="DN20" s="21"/>
      <c r="DO20" s="16" t="e">
        <f>MID(TEXT(данные!D12,""),40,1)</f>
        <v>#VALUE!</v>
      </c>
      <c r="DP20" s="16"/>
      <c r="DQ20" s="21"/>
      <c r="DR20" s="16" t="e">
        <f>MID(TEXT(данные!D12,""),41,1)</f>
        <v>#VALUE!</v>
      </c>
      <c r="DS20" s="16"/>
      <c r="DT20" s="21"/>
      <c r="DU20" s="16" t="e">
        <f>MID(TEXT(данные!D12,""),42,1)</f>
        <v>#VALUE!</v>
      </c>
      <c r="DV20" s="16"/>
      <c r="DW20" s="21"/>
      <c r="DX20" s="16" t="e">
        <f>MID(TEXT(данные!D12,""),43,1)</f>
        <v>#VALUE!</v>
      </c>
      <c r="DY20" s="16"/>
      <c r="DZ20" s="21"/>
      <c r="EA20" s="16" t="e">
        <f>MID(TEXT(данные!D12,""),44,1)</f>
        <v>#VALUE!</v>
      </c>
      <c r="EB20" s="16"/>
      <c r="EC20" s="21"/>
      <c r="ED20" s="16" t="e">
        <f>MID(TEXT(данные!D12,""),45,1)</f>
        <v>#VALUE!</v>
      </c>
      <c r="EE20" s="16"/>
    </row>
    <row r="21" spans="1:256" s="21" customFormat="1" ht="3.75" customHeight="1">
      <c r="A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2:135" s="15" customFormat="1" ht="12.75" customHeight="1">
      <c r="B22" s="16" t="e">
        <f>MID(TEXT(данные!D12,""),46,1)</f>
        <v>#VALUE!</v>
      </c>
      <c r="C22" s="16"/>
      <c r="D22" s="21"/>
      <c r="E22" s="16" t="e">
        <f>MID(TEXT(данные!D12,""),47,1)</f>
        <v>#VALUE!</v>
      </c>
      <c r="F22" s="16"/>
      <c r="G22" s="21"/>
      <c r="H22" s="16" t="e">
        <f>MID(TEXT(данные!D12,""),48,1)</f>
        <v>#VALUE!</v>
      </c>
      <c r="I22" s="16"/>
      <c r="J22" s="21"/>
      <c r="K22" s="16" t="e">
        <f>MID(TEXT(данные!D12,""),49,1)</f>
        <v>#VALUE!</v>
      </c>
      <c r="L22" s="16"/>
      <c r="M22" s="21"/>
      <c r="N22" s="16" t="e">
        <f>MID(TEXT(данные!D12,""),50,1)</f>
        <v>#VALUE!</v>
      </c>
      <c r="O22" s="16"/>
      <c r="P22" s="21"/>
      <c r="Q22" s="16" t="e">
        <f>MID(TEXT(данные!D12,""),51,1)</f>
        <v>#VALUE!</v>
      </c>
      <c r="R22" s="16"/>
      <c r="S22" s="21"/>
      <c r="T22" s="16" t="e">
        <f>MID(TEXT(данные!D12,""),52,1)</f>
        <v>#VALUE!</v>
      </c>
      <c r="U22" s="16"/>
      <c r="V22" s="21"/>
      <c r="W22" s="16" t="e">
        <f>MID(TEXT(данные!D12,""),53,1)</f>
        <v>#VALUE!</v>
      </c>
      <c r="X22" s="16"/>
      <c r="Y22" s="21"/>
      <c r="Z22" s="16" t="e">
        <f>MID(TEXT(данные!D12,""),54,1)</f>
        <v>#VALUE!</v>
      </c>
      <c r="AA22" s="16"/>
      <c r="AB22" s="21"/>
      <c r="AC22" s="16" t="e">
        <f>MID(TEXT(данные!D12,""),55,1)</f>
        <v>#VALUE!</v>
      </c>
      <c r="AD22" s="16"/>
      <c r="AE22" s="21"/>
      <c r="AF22" s="16" t="e">
        <f>MID(TEXT(данные!D12,""),56,1)</f>
        <v>#VALUE!</v>
      </c>
      <c r="AG22" s="16"/>
      <c r="AH22" s="21"/>
      <c r="AI22" s="16" t="e">
        <f>MID(TEXT(данные!D12,""),57,1)</f>
        <v>#VALUE!</v>
      </c>
      <c r="AJ22" s="16"/>
      <c r="AK22" s="21"/>
      <c r="AL22" s="16" t="e">
        <f>MID(TEXT(данные!D12,""),58,1)</f>
        <v>#VALUE!</v>
      </c>
      <c r="AM22" s="16"/>
      <c r="AN22" s="21"/>
      <c r="AO22" s="16" t="e">
        <f>MID(TEXT(данные!D12,""),59,1)</f>
        <v>#VALUE!</v>
      </c>
      <c r="AP22" s="16"/>
      <c r="AQ22" s="21"/>
      <c r="AR22" s="16" t="e">
        <f>MID(TEXT(данные!D12,""),60,1)</f>
        <v>#VALUE!</v>
      </c>
      <c r="AS22" s="16"/>
      <c r="AT22" s="21"/>
      <c r="AU22" s="16" t="e">
        <f>MID(TEXT(данные!D12,""),61,1)</f>
        <v>#VALUE!</v>
      </c>
      <c r="AV22" s="16"/>
      <c r="AW22" s="21"/>
      <c r="AX22" s="16" t="e">
        <f>MID(TEXT(данные!D12,""),62,1)</f>
        <v>#VALUE!</v>
      </c>
      <c r="AY22" s="16"/>
      <c r="AZ22" s="21"/>
      <c r="BA22" s="16" t="e">
        <f>MID(TEXT(данные!D12,""),63,1)</f>
        <v>#VALUE!</v>
      </c>
      <c r="BB22" s="16"/>
      <c r="BC22" s="21"/>
      <c r="BD22" s="16" t="e">
        <f>MID(TEXT(данные!D12,""),64,1)</f>
        <v>#VALUE!</v>
      </c>
      <c r="BE22" s="16"/>
      <c r="BF22" s="21"/>
      <c r="BG22" s="16" t="e">
        <f>MID(TEXT(данные!D12,""),65,1)</f>
        <v>#VALUE!</v>
      </c>
      <c r="BH22" s="16"/>
      <c r="BI22" s="21"/>
      <c r="BJ22" s="16" t="e">
        <f>MID(TEXT(данные!D12,""),66,1)</f>
        <v>#VALUE!</v>
      </c>
      <c r="BK22" s="16"/>
      <c r="BL22" s="21"/>
      <c r="BM22" s="16" t="e">
        <f>MID(TEXT(данные!D12,""),67,1)</f>
        <v>#VALUE!</v>
      </c>
      <c r="BN22" s="16"/>
      <c r="BO22" s="21"/>
      <c r="BP22" s="16" t="e">
        <f>MID(TEXT(данные!D12,""),68,1)</f>
        <v>#VALUE!</v>
      </c>
      <c r="BQ22" s="16"/>
      <c r="BR22" s="21"/>
      <c r="BS22" s="16" t="e">
        <f>MID(TEXT(данные!D12,""),69,1)</f>
        <v>#VALUE!</v>
      </c>
      <c r="BT22" s="16"/>
      <c r="BU22" s="21"/>
      <c r="BV22" s="16" t="e">
        <f>MID(TEXT(данные!D12,""),70,1)</f>
        <v>#VALUE!</v>
      </c>
      <c r="BW22" s="16"/>
      <c r="BX22" s="21"/>
      <c r="BY22" s="16" t="e">
        <f>MID(TEXT(данные!D12,""),71,1)</f>
        <v>#VALUE!</v>
      </c>
      <c r="BZ22" s="16"/>
      <c r="CA22" s="21"/>
      <c r="CB22" s="16" t="e">
        <f>MID(TEXT(данные!D12,""),72,1)</f>
        <v>#VALUE!</v>
      </c>
      <c r="CC22" s="16"/>
      <c r="CD22" s="21"/>
      <c r="CE22" s="16" t="e">
        <f>MID(TEXT(данные!D12,""),73,1)</f>
        <v>#VALUE!</v>
      </c>
      <c r="CF22" s="16"/>
      <c r="CG22" s="21"/>
      <c r="CH22" s="16" t="e">
        <f>MID(TEXT(данные!D12,""),74,1)</f>
        <v>#VALUE!</v>
      </c>
      <c r="CI22" s="16"/>
      <c r="CJ22" s="21"/>
      <c r="CK22" s="16" t="e">
        <f>MID(TEXT(данные!D12,""),75,1)</f>
        <v>#VALUE!</v>
      </c>
      <c r="CL22" s="16"/>
      <c r="CM22" s="21"/>
      <c r="CN22" s="16" t="e">
        <f>MID(TEXT(данные!D12,""),76,1)</f>
        <v>#VALUE!</v>
      </c>
      <c r="CO22" s="16"/>
      <c r="CP22" s="21"/>
      <c r="CQ22" s="16" t="e">
        <f>MID(TEXT(данные!D12,""),77,1)</f>
        <v>#VALUE!</v>
      </c>
      <c r="CR22" s="16"/>
      <c r="CS22" s="21"/>
      <c r="CT22" s="16" t="e">
        <f>MID(TEXT(данные!D12,""),78,1)</f>
        <v>#VALUE!</v>
      </c>
      <c r="CU22" s="16"/>
      <c r="CV22" s="21"/>
      <c r="CW22" s="16" t="e">
        <f>MID(TEXT(данные!D12,""),79,1)</f>
        <v>#VALUE!</v>
      </c>
      <c r="CX22" s="16"/>
      <c r="CY22" s="21"/>
      <c r="CZ22" s="16" t="e">
        <f>MID(TEXT(данные!D12,""),80,1)</f>
        <v>#VALUE!</v>
      </c>
      <c r="DA22" s="16"/>
      <c r="DB22" s="21"/>
      <c r="DC22" s="16" t="e">
        <f>MID(TEXT(данные!D12,""),81,1)</f>
        <v>#VALUE!</v>
      </c>
      <c r="DD22" s="16"/>
      <c r="DE22" s="21"/>
      <c r="DF22" s="16" t="e">
        <f>MID(TEXT(данные!D12,""),82,1)</f>
        <v>#VALUE!</v>
      </c>
      <c r="DG22" s="16"/>
      <c r="DH22" s="21"/>
      <c r="DI22" s="16" t="e">
        <f>MID(TEXT(данные!D12,""),83,1)</f>
        <v>#VALUE!</v>
      </c>
      <c r="DJ22" s="16"/>
      <c r="DK22" s="21"/>
      <c r="DL22" s="16" t="e">
        <f>MID(TEXT(данные!D12,""),84,1)</f>
        <v>#VALUE!</v>
      </c>
      <c r="DM22" s="16"/>
      <c r="DN22" s="21"/>
      <c r="DO22" s="16" t="e">
        <f>MID(TEXT(данные!D12,""),85,1)</f>
        <v>#VALUE!</v>
      </c>
      <c r="DP22" s="16"/>
      <c r="DQ22" s="21"/>
      <c r="DR22" s="16" t="e">
        <f>MID(TEXT(данные!D12,""),86,1)</f>
        <v>#VALUE!</v>
      </c>
      <c r="DS22" s="16"/>
      <c r="DT22" s="21"/>
      <c r="DU22" s="16" t="e">
        <f>MID(TEXT(данные!D12,""),87,1)</f>
        <v>#VALUE!</v>
      </c>
      <c r="DV22" s="16"/>
      <c r="DW22" s="21"/>
      <c r="DX22" s="16" t="e">
        <f>MID(TEXT(данные!D12,""),88,1)</f>
        <v>#VALUE!</v>
      </c>
      <c r="DY22" s="16"/>
      <c r="DZ22" s="21"/>
      <c r="EA22" s="16" t="e">
        <f>MID(TEXT(данные!D12,""),89,1)</f>
        <v>#VALUE!</v>
      </c>
      <c r="EB22" s="16"/>
      <c r="EC22" s="21"/>
      <c r="ED22" s="16" t="e">
        <f>MID(TEXT(данные!D12,""),90,1)</f>
        <v>#VALUE!</v>
      </c>
      <c r="EE22" s="16"/>
    </row>
    <row r="23" spans="1:256" s="19" customFormat="1" ht="12" customHeight="1">
      <c r="A23" s="15"/>
      <c r="B23" s="19" t="s">
        <v>14</v>
      </c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/>
      <c r="EW23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2:135" s="15" customFormat="1" ht="12.75" customHeight="1">
      <c r="B24" s="16" t="e">
        <f>MID(TEXT(данные!D13,""),2,1)</f>
        <v>#VALUE!</v>
      </c>
      <c r="C24" s="16"/>
      <c r="D24" s="21"/>
      <c r="E24" s="16" t="e">
        <f>MID(TEXT(данные!D13,""),3,1)</f>
        <v>#VALUE!</v>
      </c>
      <c r="F24" s="16"/>
      <c r="G24" s="21"/>
      <c r="H24" s="16" t="e">
        <f>MID(TEXT(данные!D13,""),4,1)</f>
        <v>#VALUE!</v>
      </c>
      <c r="I24" s="16"/>
      <c r="J24" s="21"/>
      <c r="K24" s="16" t="e">
        <f>MID(TEXT(данные!D13,""),5,1)</f>
        <v>#VALUE!</v>
      </c>
      <c r="L24" s="16"/>
      <c r="M24" s="21"/>
      <c r="N24" s="16" t="e">
        <f>MID(TEXT(данные!D13,""),6,1)</f>
        <v>#VALUE!</v>
      </c>
      <c r="O24" s="16"/>
      <c r="P24" s="21"/>
      <c r="Q24" s="16" t="e">
        <f>MID(TEXT(данные!D13,""),7,1)</f>
        <v>#VALUE!</v>
      </c>
      <c r="R24" s="16"/>
      <c r="S24" s="21"/>
      <c r="T24" s="16" t="e">
        <f>MID(TEXT(данные!D13,""),8,1)</f>
        <v>#VALUE!</v>
      </c>
      <c r="U24" s="16"/>
      <c r="V24" s="21"/>
      <c r="W24" s="16" t="e">
        <f>MID(TEXT(данные!D13,""),9,1)</f>
        <v>#VALUE!</v>
      </c>
      <c r="X24" s="16"/>
      <c r="Y24" s="21"/>
      <c r="Z24" s="16" t="e">
        <f>MID(TEXT(данные!D13,""),10,1)</f>
        <v>#VALUE!</v>
      </c>
      <c r="AA24" s="16"/>
      <c r="AB24" s="21"/>
      <c r="AC24" s="16" t="e">
        <f>MID(TEXT(данные!D13,""),11,1)</f>
        <v>#VALUE!</v>
      </c>
      <c r="AD24" s="16"/>
      <c r="AE24" s="21"/>
      <c r="AF24" s="16" t="e">
        <f>MID(TEXT(данные!D13,""),12,1)</f>
        <v>#VALUE!</v>
      </c>
      <c r="AG24" s="16"/>
      <c r="AH24" s="21"/>
      <c r="AI24" s="16" t="e">
        <f>MID(TEXT(данные!D13,""),13,1)</f>
        <v>#VALUE!</v>
      </c>
      <c r="AJ24" s="16"/>
      <c r="AK24" s="21"/>
      <c r="AL24" s="16" t="e">
        <f>MID(TEXT(данные!D13,""),14,1)</f>
        <v>#VALUE!</v>
      </c>
      <c r="AM24" s="16"/>
      <c r="AN24" s="21"/>
      <c r="AO24" s="16" t="e">
        <f>MID(TEXT(данные!D13,""),15,1)</f>
        <v>#VALUE!</v>
      </c>
      <c r="AP24" s="16"/>
      <c r="AQ24" s="21"/>
      <c r="AR24" s="16" t="e">
        <f>MID(TEXT(данные!D13,""),16,1)</f>
        <v>#VALUE!</v>
      </c>
      <c r="AS24" s="16"/>
      <c r="AT24" s="21"/>
      <c r="AU24" s="16" t="e">
        <f>MID(TEXT(данные!D13,""),17,1)</f>
        <v>#VALUE!</v>
      </c>
      <c r="AV24" s="16"/>
      <c r="AW24" s="21"/>
      <c r="AX24" s="22"/>
      <c r="AY24" s="23"/>
      <c r="AZ24" s="21"/>
      <c r="BA24" s="22"/>
      <c r="BB24" s="23"/>
      <c r="BC24" s="21"/>
      <c r="BD24" s="22"/>
      <c r="BE24" s="23"/>
      <c r="BF24" s="21"/>
      <c r="BG24" s="22"/>
      <c r="BH24" s="23"/>
      <c r="BI24" s="21"/>
      <c r="BJ24" s="22"/>
      <c r="BK24" s="23"/>
      <c r="BL24" s="21"/>
      <c r="BM24" s="22"/>
      <c r="BN24" s="23"/>
      <c r="BO24" s="21"/>
      <c r="BP24" s="22"/>
      <c r="BQ24" s="23"/>
      <c r="BR24" s="21"/>
      <c r="BS24" s="16"/>
      <c r="BT24" s="16"/>
      <c r="BU24" s="21"/>
      <c r="BV24" s="16"/>
      <c r="BW24" s="16"/>
      <c r="BX24" s="21"/>
      <c r="BY24" s="16"/>
      <c r="BZ24" s="16"/>
      <c r="CA24" s="21"/>
      <c r="CB24" s="16"/>
      <c r="CC24" s="16"/>
      <c r="CD24" s="21"/>
      <c r="CE24" s="16"/>
      <c r="CF24" s="16"/>
      <c r="CG24" s="21"/>
      <c r="CH24" s="16"/>
      <c r="CI24" s="16"/>
      <c r="CJ24" s="21"/>
      <c r="CK24" s="16"/>
      <c r="CL24" s="16"/>
      <c r="CM24" s="21"/>
      <c r="CN24" s="16"/>
      <c r="CO24" s="16"/>
      <c r="CP24" s="21"/>
      <c r="CQ24" s="16"/>
      <c r="CR24" s="16"/>
      <c r="CS24" s="21"/>
      <c r="CT24" s="16"/>
      <c r="CU24" s="16"/>
      <c r="CV24" s="21"/>
      <c r="CW24" s="16"/>
      <c r="CX24" s="16"/>
      <c r="CY24" s="21"/>
      <c r="CZ24" s="16"/>
      <c r="DA24" s="16"/>
      <c r="DB24" s="21"/>
      <c r="DC24" s="16"/>
      <c r="DD24" s="16"/>
      <c r="DE24" s="21"/>
      <c r="DF24" s="16"/>
      <c r="DG24" s="16"/>
      <c r="DH24" s="21"/>
      <c r="DI24" s="16"/>
      <c r="DJ24" s="16"/>
      <c r="DK24" s="21"/>
      <c r="DL24" s="16"/>
      <c r="DM24" s="16"/>
      <c r="DN24" s="21"/>
      <c r="DO24" s="16"/>
      <c r="DP24" s="16"/>
      <c r="DQ24" s="21"/>
      <c r="DR24" s="16"/>
      <c r="DS24" s="16"/>
      <c r="DT24" s="21"/>
      <c r="DU24" s="16"/>
      <c r="DV24" s="16"/>
      <c r="DW24" s="21"/>
      <c r="DX24" s="16"/>
      <c r="DY24" s="16"/>
      <c r="DZ24" s="21"/>
      <c r="EA24" s="16"/>
      <c r="EB24" s="16"/>
      <c r="EC24" s="21"/>
      <c r="ED24" s="16"/>
      <c r="EE24" s="16"/>
    </row>
    <row r="25" spans="1:256" s="19" customFormat="1" ht="9.75">
      <c r="A25" s="15"/>
      <c r="B25" s="19" t="s">
        <v>15</v>
      </c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9" customFormat="1" ht="12" customHeight="1">
      <c r="A26" s="15"/>
      <c r="B26" s="19" t="s">
        <v>16</v>
      </c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2:135" s="15" customFormat="1" ht="12.75" customHeight="1">
      <c r="B27" s="16" t="e">
        <f>MID(TEXT(данные!D14,""),2,1)</f>
        <v>#VALUE!</v>
      </c>
      <c r="C27" s="16"/>
      <c r="D27" s="21"/>
      <c r="E27" s="16" t="e">
        <f>MID(TEXT(данные!D14,""),3,1)</f>
        <v>#VALUE!</v>
      </c>
      <c r="F27" s="16"/>
      <c r="G27" s="21"/>
      <c r="H27" s="16" t="e">
        <f>MID(TEXT(данные!D14,""),4,1)</f>
        <v>#VALUE!</v>
      </c>
      <c r="I27" s="16"/>
      <c r="J27" s="21"/>
      <c r="K27" s="16" t="e">
        <f>MID(TEXT(данные!D14,""),5,1)</f>
        <v>#VALUE!</v>
      </c>
      <c r="L27" s="16"/>
      <c r="M27" s="21"/>
      <c r="N27" s="16" t="e">
        <f>MID(TEXT(данные!D14,""),6,1)</f>
        <v>#VALUE!</v>
      </c>
      <c r="O27" s="16"/>
      <c r="P27" s="21"/>
      <c r="Q27" s="16" t="e">
        <f>MID(TEXT(данные!D14,""),7,1)</f>
        <v>#VALUE!</v>
      </c>
      <c r="R27" s="16"/>
      <c r="S27" s="21"/>
      <c r="T27" s="16" t="e">
        <f>MID(TEXT(данные!D14,""),8,1)</f>
        <v>#VALUE!</v>
      </c>
      <c r="U27" s="16"/>
      <c r="V27" s="21"/>
      <c r="W27" s="16" t="e">
        <f>MID(TEXT(данные!D14,""),9,1)</f>
        <v>#VALUE!</v>
      </c>
      <c r="X27" s="16"/>
      <c r="Y27" s="21"/>
      <c r="Z27" s="16" t="e">
        <f>MID(TEXT(данные!D14,""),10,1)</f>
        <v>#VALUE!</v>
      </c>
      <c r="AA27" s="16"/>
      <c r="AB27" s="21"/>
      <c r="AC27" s="16" t="e">
        <f>MID(TEXT(данные!D14,""),11,1)</f>
        <v>#VALUE!</v>
      </c>
      <c r="AD27" s="16"/>
      <c r="AE27" s="21"/>
      <c r="AF27" s="16" t="e">
        <f>MID(TEXT(данные!D14,""),12,1)</f>
        <v>#VALUE!</v>
      </c>
      <c r="AG27" s="16"/>
      <c r="AH27" s="21"/>
      <c r="AI27" s="16" t="e">
        <f>MID(TEXT(данные!D14,""),13,1)</f>
        <v>#VALUE!</v>
      </c>
      <c r="AJ27" s="16"/>
      <c r="AK27" s="21"/>
      <c r="AL27" s="16" t="e">
        <f>MID(TEXT(данные!D14,""),14,1)</f>
        <v>#VALUE!</v>
      </c>
      <c r="AM27" s="16"/>
      <c r="AN27" s="21"/>
      <c r="AO27" s="16" t="e">
        <f>MID(TEXT(данные!D14,""),15,1)</f>
        <v>#VALUE!</v>
      </c>
      <c r="AP27" s="16"/>
      <c r="AQ27" s="21"/>
      <c r="AR27" s="16" t="e">
        <f>MID(TEXT(данные!D14,""),16,1)</f>
        <v>#VALUE!</v>
      </c>
      <c r="AS27" s="16"/>
      <c r="AT27" s="21"/>
      <c r="AU27" s="16" t="e">
        <f>MID(TEXT(данные!D14,""),17,1)</f>
        <v>#VALUE!</v>
      </c>
      <c r="AV27" s="16"/>
      <c r="AW27" s="21"/>
      <c r="AX27" s="16" t="e">
        <f>MID(TEXT(данные!D14,""),17,1)</f>
        <v>#VALUE!</v>
      </c>
      <c r="AY27" s="16"/>
      <c r="AZ27" s="21"/>
      <c r="BA27" s="16" t="e">
        <f>MID(TEXT(данные!D14,""),18,1)</f>
        <v>#VALUE!</v>
      </c>
      <c r="BB27" s="16"/>
      <c r="BC27" s="21"/>
      <c r="BD27" s="16" t="e">
        <f>MID(TEXT(данные!D14,""),19,1)</f>
        <v>#VALUE!</v>
      </c>
      <c r="BE27" s="16"/>
      <c r="BF27" s="21"/>
      <c r="BG27" s="16" t="e">
        <f>MID(TEXT(данные!D14,""),20,1)</f>
        <v>#VALUE!</v>
      </c>
      <c r="BH27" s="16"/>
      <c r="BI27" s="21"/>
      <c r="BJ27" s="16" t="e">
        <f>MID(TEXT(данные!D14,""),21,1)</f>
        <v>#VALUE!</v>
      </c>
      <c r="BK27" s="16"/>
      <c r="BL27" s="21"/>
      <c r="BM27" s="16" t="e">
        <f>MID(TEXT(данные!D14,""),22,1)</f>
        <v>#VALUE!</v>
      </c>
      <c r="BN27" s="16"/>
      <c r="BP27" s="17"/>
      <c r="BQ27" s="17"/>
      <c r="BS27" s="17"/>
      <c r="BT27" s="17"/>
      <c r="BV27" s="17"/>
      <c r="BW27" s="17"/>
      <c r="BY27" s="17"/>
      <c r="BZ27" s="17"/>
      <c r="CB27" s="17"/>
      <c r="CC27" s="17"/>
      <c r="CE27" s="17"/>
      <c r="CF27" s="17"/>
      <c r="CH27" s="17"/>
      <c r="CI27" s="17"/>
      <c r="CK27" s="17"/>
      <c r="CL27" s="17"/>
      <c r="CN27" s="17"/>
      <c r="CO27" s="17"/>
      <c r="CQ27" s="17"/>
      <c r="CR27" s="17"/>
      <c r="CT27" s="17"/>
      <c r="CU27" s="17"/>
      <c r="CW27" s="17"/>
      <c r="CX27" s="17"/>
      <c r="CZ27" s="17"/>
      <c r="DA27" s="17"/>
      <c r="DC27" s="17"/>
      <c r="DD27" s="17"/>
      <c r="DF27" s="17"/>
      <c r="DG27" s="17"/>
      <c r="DI27" s="17"/>
      <c r="DJ27" s="17"/>
      <c r="DL27" s="17"/>
      <c r="DM27" s="17"/>
      <c r="DO27" s="17"/>
      <c r="DP27" s="17"/>
      <c r="DR27" s="17"/>
      <c r="DS27" s="17"/>
      <c r="DU27" s="17"/>
      <c r="DV27" s="17"/>
      <c r="DX27" s="17"/>
      <c r="DY27" s="17"/>
      <c r="EA27" s="17"/>
      <c r="EB27" s="17"/>
      <c r="ED27" s="17"/>
      <c r="EE27" s="17"/>
    </row>
    <row r="28" spans="1:256" s="19" customFormat="1" ht="9.75">
      <c r="A28" s="15"/>
      <c r="B28" s="19" t="s">
        <v>17</v>
      </c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9" customFormat="1" ht="12" customHeight="1">
      <c r="A29" s="15"/>
      <c r="B29" s="19" t="s">
        <v>18</v>
      </c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2:135" s="15" customFormat="1" ht="12.75" customHeight="1">
      <c r="B30" s="16" t="e">
        <f>LEFT(TEXT(данные!D15,""),1)</f>
        <v>#VALUE!</v>
      </c>
      <c r="C30" s="16"/>
      <c r="D30" s="21"/>
      <c r="E30" s="16" t="e">
        <f>MID(TEXT(данные!D15,""),2,1)</f>
        <v>#VALUE!</v>
      </c>
      <c r="F30" s="16"/>
      <c r="G30" s="21"/>
      <c r="H30" s="16" t="e">
        <f>MID(TEXT(данные!D15,""),3,1)</f>
        <v>#VALUE!</v>
      </c>
      <c r="I30" s="16"/>
      <c r="J30" s="21"/>
      <c r="K30" s="16" t="e">
        <f>MID(TEXT(данные!D15,""),4,1)</f>
        <v>#VALUE!</v>
      </c>
      <c r="L30" s="16"/>
      <c r="M30" s="21"/>
      <c r="N30" s="16" t="e">
        <f>MID(TEXT(данные!D15,""),5,1)</f>
        <v>#VALUE!</v>
      </c>
      <c r="O30" s="16"/>
      <c r="P30" s="21"/>
      <c r="Q30" s="16" t="e">
        <f>MID(TEXT(данные!D15,""),6,1)</f>
        <v>#VALUE!</v>
      </c>
      <c r="R30" s="16"/>
      <c r="S30" s="21"/>
      <c r="T30" s="16" t="e">
        <f>MID(TEXT(данные!D15,""),7,1)</f>
        <v>#VALUE!</v>
      </c>
      <c r="U30" s="16"/>
      <c r="V30" s="21"/>
      <c r="W30" s="16" t="e">
        <f>MID(TEXT(данные!D15,""),8,1)</f>
        <v>#VALUE!</v>
      </c>
      <c r="X30" s="16"/>
      <c r="Y30" s="21"/>
      <c r="Z30" s="16" t="e">
        <f>MID(TEXT(данные!D15,""),9,1)</f>
        <v>#VALUE!</v>
      </c>
      <c r="AA30" s="16"/>
      <c r="AB30" s="21"/>
      <c r="AC30" s="16" t="e">
        <f>MID(TEXT(данные!D15,""),10,1)</f>
        <v>#VALUE!</v>
      </c>
      <c r="AD30" s="16"/>
      <c r="AE30" s="21"/>
      <c r="AF30" s="16" t="e">
        <f>MID(TEXT(данные!D15,""),11,1)</f>
        <v>#VALUE!</v>
      </c>
      <c r="AG30" s="16"/>
      <c r="AH30" s="21"/>
      <c r="AI30" s="16" t="e">
        <f>MID(TEXT(данные!D15,""),12,1)</f>
        <v>#VALUE!</v>
      </c>
      <c r="AJ30" s="16"/>
      <c r="AK30" s="21"/>
      <c r="AL30" s="16" t="e">
        <f>MID(TEXT(данные!D15,""),13,1)</f>
        <v>#VALUE!</v>
      </c>
      <c r="AM30" s="16"/>
      <c r="AN30" s="21"/>
      <c r="AO30" s="16" t="e">
        <f>MID(TEXT(данные!D15,""),14,1)</f>
        <v>#VALUE!</v>
      </c>
      <c r="AP30" s="16"/>
      <c r="AQ30" s="21"/>
      <c r="AR30" s="16" t="e">
        <f>MID(TEXT(данные!D15,""),15,1)</f>
        <v>#VALUE!</v>
      </c>
      <c r="AS30" s="16"/>
      <c r="AT30" s="21"/>
      <c r="AU30" s="16" t="e">
        <f>MID(TEXT(данные!D15,""),16,1)</f>
        <v>#VALUE!</v>
      </c>
      <c r="AV30" s="16"/>
      <c r="AW30" s="21"/>
      <c r="AX30" s="16" t="e">
        <f>MID(TEXT(данные!D15,""),17,1)</f>
        <v>#VALUE!</v>
      </c>
      <c r="AY30" s="16"/>
      <c r="AZ30" s="21"/>
      <c r="BA30" s="16" t="e">
        <f>MID(TEXT(данные!D15,""),18,1)</f>
        <v>#VALUE!</v>
      </c>
      <c r="BB30" s="16"/>
      <c r="BC30" s="21"/>
      <c r="BD30" s="16" t="e">
        <f>MID(TEXT(данные!D15,""),19,1)</f>
        <v>#VALUE!</v>
      </c>
      <c r="BE30" s="16"/>
      <c r="BF30" s="21"/>
      <c r="BG30" s="16" t="e">
        <f>MID(TEXT(данные!D15,""),20,1)</f>
        <v>#VALUE!</v>
      </c>
      <c r="BH30" s="16"/>
      <c r="BI30" s="21"/>
      <c r="BJ30" s="16" t="e">
        <f>MID(TEXT(данные!D15,""),21,1)</f>
        <v>#VALUE!</v>
      </c>
      <c r="BK30" s="16"/>
      <c r="BL30" s="21"/>
      <c r="BM30" s="16" t="e">
        <f>MID(TEXT(данные!D15,""),22,1)</f>
        <v>#VALUE!</v>
      </c>
      <c r="BN30" s="16"/>
      <c r="BO30" s="21"/>
      <c r="BP30" s="16" t="e">
        <f>MID(TEXT(данные!D15,""),23,1)</f>
        <v>#VALUE!</v>
      </c>
      <c r="BQ30" s="16"/>
      <c r="BR30" s="21"/>
      <c r="BS30" s="16" t="e">
        <f>MID(TEXT(данные!D15,""),24,1)</f>
        <v>#VALUE!</v>
      </c>
      <c r="BT30" s="16"/>
      <c r="BU30" s="21"/>
      <c r="BV30" s="16" t="e">
        <f>MID(TEXT(данные!D15,""),25,1)</f>
        <v>#VALUE!</v>
      </c>
      <c r="BW30" s="16"/>
      <c r="BX30" s="21"/>
      <c r="BY30" s="16" t="e">
        <f>MID(TEXT(данные!D15,""),26,1)</f>
        <v>#VALUE!</v>
      </c>
      <c r="BZ30" s="16"/>
      <c r="CA30" s="21"/>
      <c r="CB30" s="16" t="e">
        <f>MID(TEXT(данные!D15,""),27,1)</f>
        <v>#VALUE!</v>
      </c>
      <c r="CC30" s="16"/>
      <c r="CD30" s="21"/>
      <c r="CE30" s="16" t="e">
        <f>MID(TEXT(данные!D15,""),28,1)</f>
        <v>#VALUE!</v>
      </c>
      <c r="CF30" s="16"/>
      <c r="CG30" s="21"/>
      <c r="CH30" s="16" t="e">
        <f>MID(TEXT(данные!D15,""),29,1)</f>
        <v>#VALUE!</v>
      </c>
      <c r="CI30" s="16"/>
      <c r="CJ30" s="21"/>
      <c r="CK30" s="16" t="e">
        <f>MID(TEXT(данные!D15,""),30,1)</f>
        <v>#VALUE!</v>
      </c>
      <c r="CL30" s="16"/>
      <c r="CM30" s="21"/>
      <c r="CN30" s="16" t="e">
        <f>MID(TEXT(данные!D15,""),31,1)</f>
        <v>#VALUE!</v>
      </c>
      <c r="CO30" s="16"/>
      <c r="CP30" s="21"/>
      <c r="CQ30" s="16" t="e">
        <f>MID(TEXT(данные!D15,""),32,1)</f>
        <v>#VALUE!</v>
      </c>
      <c r="CR30" s="16"/>
      <c r="CS30" s="21"/>
      <c r="CT30" s="16" t="e">
        <f>MID(TEXT(данные!D15,""),33,1)</f>
        <v>#VALUE!</v>
      </c>
      <c r="CU30" s="16"/>
      <c r="CV30" s="21"/>
      <c r="CW30" s="16" t="e">
        <f>MID(TEXT(данные!D15,""),34,1)</f>
        <v>#VALUE!</v>
      </c>
      <c r="CX30" s="16"/>
      <c r="CY30" s="21"/>
      <c r="CZ30" s="16" t="e">
        <f>MID(TEXT(данные!D15,""),35,1)</f>
        <v>#VALUE!</v>
      </c>
      <c r="DA30" s="16"/>
      <c r="DB30" s="21"/>
      <c r="DC30" s="16" t="e">
        <f>MID(TEXT(данные!D15,""),36,1)</f>
        <v>#VALUE!</v>
      </c>
      <c r="DD30" s="16"/>
      <c r="DE30" s="21"/>
      <c r="DF30" s="16" t="e">
        <f>MID(TEXT(данные!D15,""),37,1)</f>
        <v>#VALUE!</v>
      </c>
      <c r="DG30" s="16"/>
      <c r="DH30" s="21"/>
      <c r="DI30" s="16" t="e">
        <f>MID(TEXT(данные!D15,""),38,1)</f>
        <v>#VALUE!</v>
      </c>
      <c r="DJ30" s="16"/>
      <c r="DK30" s="21"/>
      <c r="DL30" s="16" t="e">
        <f>MID(TEXT(данные!D15,""),39,1)</f>
        <v>#VALUE!</v>
      </c>
      <c r="DM30" s="16"/>
      <c r="DN30" s="21"/>
      <c r="DO30" s="16" t="e">
        <f>MID(TEXT(данные!D15,""),40,1)</f>
        <v>#VALUE!</v>
      </c>
      <c r="DP30" s="16"/>
      <c r="DQ30" s="21"/>
      <c r="DR30" s="16" t="e">
        <f>MID(TEXT(данные!D15,""),41,1)</f>
        <v>#VALUE!</v>
      </c>
      <c r="DS30" s="16"/>
      <c r="DT30" s="21"/>
      <c r="DU30" s="16" t="e">
        <f>MID(TEXT(данные!D15,""),42,1)</f>
        <v>#VALUE!</v>
      </c>
      <c r="DV30" s="16"/>
      <c r="DW30" s="21"/>
      <c r="DX30" s="16" t="e">
        <f>MID(TEXT(данные!D15,""),43,1)</f>
        <v>#VALUE!</v>
      </c>
      <c r="DY30" s="16"/>
      <c r="DZ30" s="21"/>
      <c r="EA30" s="16" t="e">
        <f>MID(TEXT(данные!D15,""),44,1)</f>
        <v>#VALUE!</v>
      </c>
      <c r="EB30" s="16"/>
      <c r="EC30" s="21"/>
      <c r="ED30" s="16" t="e">
        <f>MID(TEXT(данные!D15,""),45,1)</f>
        <v>#VALUE!</v>
      </c>
      <c r="EE30" s="16"/>
    </row>
    <row r="31" spans="1:256" s="19" customFormat="1" ht="12" customHeight="1">
      <c r="A31" s="15"/>
      <c r="B31" s="19" t="s">
        <v>19</v>
      </c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2:135" s="15" customFormat="1" ht="12.75" customHeight="1">
      <c r="B32" s="16" t="e">
        <f>MID(TEXT(данные!D15,""),46,1)</f>
        <v>#VALUE!</v>
      </c>
      <c r="C32" s="16"/>
      <c r="D32" s="21"/>
      <c r="E32" s="16" t="e">
        <f>MID(TEXT(данные!D15,""),47,1)</f>
        <v>#VALUE!</v>
      </c>
      <c r="F32" s="16"/>
      <c r="G32" s="21"/>
      <c r="H32" s="16" t="e">
        <f>MID(TEXT(данные!D15,""),48,1)</f>
        <v>#VALUE!</v>
      </c>
      <c r="I32" s="16"/>
      <c r="J32" s="21"/>
      <c r="K32" s="16" t="e">
        <f>MID(TEXT(данные!D15,""),49,1)</f>
        <v>#VALUE!</v>
      </c>
      <c r="L32" s="16"/>
      <c r="M32" s="21"/>
      <c r="N32" s="16" t="e">
        <f>MID(TEXT(данные!D15,""),50,1)</f>
        <v>#VALUE!</v>
      </c>
      <c r="O32" s="16"/>
      <c r="P32" s="21"/>
      <c r="Q32" s="16" t="e">
        <f>MID(TEXT(данные!D15,""),51,1)</f>
        <v>#VALUE!</v>
      </c>
      <c r="R32" s="16"/>
      <c r="S32" s="21"/>
      <c r="T32" s="16" t="e">
        <f>MID(TEXT(данные!D15,""),52,1)</f>
        <v>#VALUE!</v>
      </c>
      <c r="U32" s="16"/>
      <c r="V32" s="21"/>
      <c r="W32" s="16" t="e">
        <f>MID(TEXT(данные!D15,""),53,1)</f>
        <v>#VALUE!</v>
      </c>
      <c r="X32" s="16"/>
      <c r="Y32" s="21"/>
      <c r="Z32" s="16" t="e">
        <f>MID(TEXT(данные!D15,""),54,1)</f>
        <v>#VALUE!</v>
      </c>
      <c r="AA32" s="16"/>
      <c r="AB32" s="21"/>
      <c r="AC32" s="16" t="e">
        <f>MID(TEXT(данные!D15,""),55,1)</f>
        <v>#VALUE!</v>
      </c>
      <c r="AD32" s="16"/>
      <c r="AE32" s="21"/>
      <c r="AF32" s="16" t="e">
        <f>MID(TEXT(данные!D15,""),56,1)</f>
        <v>#VALUE!</v>
      </c>
      <c r="AG32" s="16"/>
      <c r="AH32" s="21"/>
      <c r="AI32" s="16" t="e">
        <f>MID(TEXT(данные!D15,""),57,1)</f>
        <v>#VALUE!</v>
      </c>
      <c r="AJ32" s="16"/>
      <c r="AK32" s="21"/>
      <c r="AL32" s="16" t="e">
        <f>MID(TEXT(данные!D15,""),58,1)</f>
        <v>#VALUE!</v>
      </c>
      <c r="AM32" s="16"/>
      <c r="AN32" s="21"/>
      <c r="AO32" s="16" t="e">
        <f>MID(TEXT(данные!D15,""),59,1)</f>
        <v>#VALUE!</v>
      </c>
      <c r="AP32" s="16"/>
      <c r="AQ32" s="21"/>
      <c r="AR32" s="16" t="e">
        <f>MID(TEXT(данные!D15,""),60,1)</f>
        <v>#VALUE!</v>
      </c>
      <c r="AS32" s="16"/>
      <c r="AT32" s="21"/>
      <c r="AU32" s="16" t="e">
        <f>MID(TEXT(данные!D15,""),61,1)</f>
        <v>#VALUE!</v>
      </c>
      <c r="AV32" s="16"/>
      <c r="AW32" s="21"/>
      <c r="AX32" s="16" t="e">
        <f>MID(TEXT(данные!D15,""),62,1)</f>
        <v>#VALUE!</v>
      </c>
      <c r="AY32" s="16"/>
      <c r="AZ32" s="21"/>
      <c r="BA32" s="16" t="e">
        <f>MID(TEXT(данные!D15,""),63,1)</f>
        <v>#VALUE!</v>
      </c>
      <c r="BB32" s="16"/>
      <c r="BC32" s="21"/>
      <c r="BD32" s="16" t="e">
        <f>MID(TEXT(данные!D15,""),64,1)</f>
        <v>#VALUE!</v>
      </c>
      <c r="BE32" s="16"/>
      <c r="BF32" s="21"/>
      <c r="BG32" s="16" t="e">
        <f>MID(TEXT(данные!D15,""),65,1)</f>
        <v>#VALUE!</v>
      </c>
      <c r="BH32" s="16"/>
      <c r="BI32" s="21"/>
      <c r="BJ32" s="16" t="e">
        <f>MID(TEXT(данные!D15,""),66,1)</f>
        <v>#VALUE!</v>
      </c>
      <c r="BK32" s="16"/>
      <c r="BL32" s="21"/>
      <c r="BM32" s="16" t="e">
        <f>MID(TEXT(данные!D15,""),67,1)</f>
        <v>#VALUE!</v>
      </c>
      <c r="BN32" s="16"/>
      <c r="BO32" s="21"/>
      <c r="BP32" s="16" t="e">
        <f>MID(TEXT(данные!D15,""),68,1)</f>
        <v>#VALUE!</v>
      </c>
      <c r="BQ32" s="16"/>
      <c r="BR32" s="21"/>
      <c r="BS32" s="16" t="e">
        <f>MID(TEXT(данные!D15,""),69,1)</f>
        <v>#VALUE!</v>
      </c>
      <c r="BT32" s="16"/>
      <c r="BU32" s="21"/>
      <c r="BV32" s="16" t="e">
        <f>MID(TEXT(данные!D15,""),70,1)</f>
        <v>#VALUE!</v>
      </c>
      <c r="BW32" s="16"/>
      <c r="BX32" s="21"/>
      <c r="BY32" s="16" t="e">
        <f>MID(TEXT(данные!D15,""),71,1)</f>
        <v>#VALUE!</v>
      </c>
      <c r="BZ32" s="16"/>
      <c r="CA32" s="21"/>
      <c r="CB32" s="16" t="e">
        <f>MID(TEXT(данные!D15,""),72,1)</f>
        <v>#VALUE!</v>
      </c>
      <c r="CC32" s="16"/>
      <c r="CD32" s="21"/>
      <c r="CE32" s="16" t="e">
        <f>MID(TEXT(данные!D15,""),73,1)</f>
        <v>#VALUE!</v>
      </c>
      <c r="CF32" s="16"/>
      <c r="CG32" s="21"/>
      <c r="CH32" s="16" t="e">
        <f>MID(TEXT(данные!D15,""),74,1)</f>
        <v>#VALUE!</v>
      </c>
      <c r="CI32" s="16"/>
      <c r="CJ32" s="21"/>
      <c r="CK32" s="16" t="e">
        <f>MID(TEXT(данные!D15,""),75,1)</f>
        <v>#VALUE!</v>
      </c>
      <c r="CL32" s="16"/>
      <c r="CM32" s="21"/>
      <c r="CN32" s="16" t="e">
        <f>MID(TEXT(данные!D15,""),76,1)</f>
        <v>#VALUE!</v>
      </c>
      <c r="CO32" s="16"/>
      <c r="CP32" s="21"/>
      <c r="CQ32" s="16" t="e">
        <f>MID(TEXT(данные!D15,""),77,1)</f>
        <v>#VALUE!</v>
      </c>
      <c r="CR32" s="16"/>
      <c r="CS32" s="21"/>
      <c r="CT32" s="16" t="e">
        <f>MID(TEXT(данные!D15,""),78,1)</f>
        <v>#VALUE!</v>
      </c>
      <c r="CU32" s="16"/>
      <c r="CV32" s="21"/>
      <c r="CW32" s="16" t="e">
        <f>MID(TEXT(данные!D15,""),79,1)</f>
        <v>#VALUE!</v>
      </c>
      <c r="CX32" s="16"/>
      <c r="CY32" s="21"/>
      <c r="CZ32" s="16" t="e">
        <f>MID(TEXT(данные!D15,""),80,1)</f>
        <v>#VALUE!</v>
      </c>
      <c r="DA32" s="16"/>
      <c r="DB32" s="21"/>
      <c r="DC32" s="16" t="e">
        <f>MID(TEXT(данные!D15,""),81,1)</f>
        <v>#VALUE!</v>
      </c>
      <c r="DD32" s="16"/>
      <c r="DE32" s="21"/>
      <c r="DF32" s="16" t="e">
        <f>MID(TEXT(данные!D15,""),82,1)</f>
        <v>#VALUE!</v>
      </c>
      <c r="DG32" s="16"/>
      <c r="DH32" s="21"/>
      <c r="DI32" s="16" t="e">
        <f>MID(TEXT(данные!D15,""),83,1)</f>
        <v>#VALUE!</v>
      </c>
      <c r="DJ32" s="16"/>
      <c r="DK32" s="21"/>
      <c r="DL32" s="16" t="e">
        <f>MID(TEXT(данные!D15,""),84,1)</f>
        <v>#VALUE!</v>
      </c>
      <c r="DM32" s="16"/>
      <c r="DN32" s="21"/>
      <c r="DO32" s="16" t="e">
        <f>MID(TEXT(данные!D15,""),85,1)</f>
        <v>#VALUE!</v>
      </c>
      <c r="DP32" s="16"/>
      <c r="DQ32" s="21"/>
      <c r="DR32" s="16" t="e">
        <f>MID(TEXT(данные!D15,""),86,1)</f>
        <v>#VALUE!</v>
      </c>
      <c r="DS32" s="16"/>
      <c r="DT32" s="21"/>
      <c r="DU32" s="16" t="e">
        <f>MID(TEXT(данные!D15,""),87,1)</f>
        <v>#VALUE!</v>
      </c>
      <c r="DV32" s="16"/>
      <c r="DW32" s="21"/>
      <c r="DX32" s="16" t="e">
        <f>MID(TEXT(данные!D15,""),88,1)</f>
        <v>#VALUE!</v>
      </c>
      <c r="DY32" s="16"/>
      <c r="DZ32" s="21"/>
      <c r="EA32" s="16" t="e">
        <f>MID(TEXT(данные!D15,""),89,1)</f>
        <v>#VALUE!</v>
      </c>
      <c r="EB32" s="16"/>
      <c r="EC32" s="21"/>
      <c r="ED32" s="16" t="e">
        <f>MID(TEXT(данные!D15,""),90,1)</f>
        <v>#VALUE!</v>
      </c>
      <c r="EE32" s="16"/>
    </row>
    <row r="33" spans="1:256" s="19" customFormat="1" ht="9.75">
      <c r="A33" s="15"/>
      <c r="B33" s="19" t="s">
        <v>20</v>
      </c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2:134" s="15" customFormat="1" ht="12.75" customHeight="1">
      <c r="B34" s="15" t="s">
        <v>21</v>
      </c>
      <c r="DR34" s="24" t="s">
        <v>22</v>
      </c>
      <c r="DS34" s="17" t="s">
        <v>23</v>
      </c>
      <c r="DT34" s="17"/>
      <c r="DU34" s="25" t="s">
        <v>24</v>
      </c>
      <c r="DV34" s="25"/>
      <c r="DW34" s="25"/>
      <c r="DX34" s="25"/>
      <c r="DY34" s="25"/>
      <c r="DZ34" s="25"/>
      <c r="EA34" s="25"/>
      <c r="EB34" s="17" t="s">
        <v>25</v>
      </c>
      <c r="EC34" s="17"/>
      <c r="ED34" s="15" t="s">
        <v>26</v>
      </c>
    </row>
    <row r="35" s="15" customFormat="1" ht="3" customHeight="1"/>
    <row r="36" spans="1:256" s="20" customFormat="1" ht="12.75" customHeight="1">
      <c r="A36" s="15"/>
      <c r="B36" s="16" t="str">
        <f>IF(миграционная!B36&gt;0,миграционная!B36,"")</f>
        <v>Х</v>
      </c>
      <c r="C36" s="16"/>
      <c r="D36" s="26" t="s">
        <v>28</v>
      </c>
      <c r="E36" s="26"/>
      <c r="F36" s="26"/>
      <c r="G36" s="20" t="s">
        <v>29</v>
      </c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0" customFormat="1" ht="3.75" customHeight="1">
      <c r="A37" s="15"/>
      <c r="B37" s="21"/>
      <c r="C37" s="21"/>
      <c r="D37" s="15"/>
      <c r="E37" s="15"/>
      <c r="F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0" customFormat="1" ht="12.75" customHeight="1">
      <c r="A38" s="15"/>
      <c r="B38" s="16">
        <f>IF(миграционная!B38&gt;0,миграционная!B38,"")</f>
      </c>
      <c r="C38" s="16"/>
      <c r="D38" s="26" t="s">
        <v>28</v>
      </c>
      <c r="E38" s="26"/>
      <c r="F38" s="26"/>
      <c r="G38" s="20" t="s">
        <v>30</v>
      </c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0" customFormat="1" ht="3.75" customHeight="1">
      <c r="A39" s="15"/>
      <c r="B39" s="21"/>
      <c r="C39" s="21"/>
      <c r="D39" s="15"/>
      <c r="E39" s="15"/>
      <c r="F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0" customFormat="1" ht="12.75" customHeight="1">
      <c r="A40" s="15"/>
      <c r="B40" s="16">
        <f>IF(миграционная!B40&gt;0,миграционная!B40,"")</f>
      </c>
      <c r="C40" s="16"/>
      <c r="D40" s="26" t="s">
        <v>28</v>
      </c>
      <c r="E40" s="26"/>
      <c r="F40" s="26"/>
      <c r="G40" s="20" t="s">
        <v>31</v>
      </c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0" customFormat="1" ht="3.75" customHeight="1">
      <c r="A41" s="15"/>
      <c r="B41" s="21"/>
      <c r="C41" s="21"/>
      <c r="D41" s="15"/>
      <c r="E41" s="15"/>
      <c r="F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0" customFormat="1" ht="12.75" customHeight="1">
      <c r="A42" s="15"/>
      <c r="B42" s="16">
        <f>IF(миграционная!B42&gt;0,миграционная!B42,"")</f>
      </c>
      <c r="C42" s="16"/>
      <c r="D42" s="26" t="s">
        <v>28</v>
      </c>
      <c r="E42" s="26"/>
      <c r="F42" s="26"/>
      <c r="G42" s="20" t="s">
        <v>32</v>
      </c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3.75" customHeight="1">
      <c r="A43" s="15"/>
      <c r="B43" s="21"/>
      <c r="C43" s="21"/>
      <c r="D43" s="15"/>
      <c r="E43" s="15"/>
      <c r="F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0" customFormat="1" ht="12.75" customHeight="1">
      <c r="A44" s="15"/>
      <c r="B44" s="16">
        <f>IF(миграционная!B44&gt;0,миграционная!B44,"")</f>
      </c>
      <c r="C44" s="16"/>
      <c r="D44" s="26" t="s">
        <v>28</v>
      </c>
      <c r="E44" s="26"/>
      <c r="F44" s="26"/>
      <c r="G44" s="20" t="s">
        <v>33</v>
      </c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2:3" s="15" customFormat="1" ht="3.75" customHeight="1">
      <c r="B45" s="21"/>
      <c r="C45" s="21"/>
    </row>
    <row r="46" spans="2:135" s="15" customFormat="1" ht="12.75" customHeight="1">
      <c r="B46" s="16">
        <f>IF(миграционная!B46&gt;0,миграционная!B46,"")</f>
      </c>
      <c r="C46" s="16"/>
      <c r="D46" s="26" t="s">
        <v>28</v>
      </c>
      <c r="E46" s="26"/>
      <c r="F46" s="26"/>
      <c r="G46" s="20" t="s">
        <v>34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L46" s="16">
        <f>IF(миграционная!BL46&gt;0,миграционная!BL46,"")</f>
      </c>
      <c r="BM46" s="16"/>
      <c r="BN46" s="26" t="s">
        <v>28</v>
      </c>
      <c r="BO46" s="26"/>
      <c r="BP46" s="26"/>
      <c r="BQ46" s="20" t="s">
        <v>35</v>
      </c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</row>
    <row r="47" spans="2:68" s="15" customFormat="1" ht="3.75" customHeight="1">
      <c r="B47" s="27"/>
      <c r="C47" s="27"/>
      <c r="D47" s="28"/>
      <c r="E47" s="24"/>
      <c r="F47" s="24"/>
      <c r="BI47" s="20"/>
      <c r="BJ47" s="20"/>
      <c r="BL47" s="27"/>
      <c r="BM47" s="27"/>
      <c r="BN47" s="28"/>
      <c r="BO47" s="24"/>
      <c r="BP47" s="24"/>
    </row>
    <row r="48" spans="1:256" s="29" customFormat="1" ht="9.75">
      <c r="A48" s="15"/>
      <c r="B48" s="29" t="s">
        <v>36</v>
      </c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30" customFormat="1" ht="9.75">
      <c r="A49" s="15"/>
      <c r="B49" s="20" t="s">
        <v>37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0" t="str">
        <f>данные!D16</f>
        <v>17.72, 51.42.1</v>
      </c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31" customFormat="1" ht="9.75">
      <c r="A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="15" customFormat="1" ht="3" customHeight="1"/>
    <row r="52" spans="2:135" s="15" customFormat="1" ht="7.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3" t="s">
        <v>38</v>
      </c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</row>
    <row r="53" spans="61:75" s="15" customFormat="1" ht="6" customHeight="1"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</row>
    <row r="54" spans="61:75" s="15" customFormat="1" ht="3" customHeight="1"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</row>
    <row r="55" spans="1:256" s="18" customFormat="1" ht="9.75">
      <c r="A55" s="15"/>
      <c r="B55" s="18" t="s">
        <v>39</v>
      </c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8" customFormat="1" ht="9.75">
      <c r="A56" s="15"/>
      <c r="B56" s="18" t="s">
        <v>40</v>
      </c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5.75" customHeight="1">
      <c r="A57" s="15"/>
      <c r="B57" s="20" t="s">
        <v>41</v>
      </c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="15" customFormat="1" ht="3" customHeight="1"/>
    <row r="59" spans="2:135" s="15" customFormat="1" ht="12.75" customHeight="1">
      <c r="B59" s="35" t="e">
        <f>IF(B20=0,"",B20)</f>
        <v>#VALUE!</v>
      </c>
      <c r="C59" s="35"/>
      <c r="D59" s="36"/>
      <c r="E59" s="35" t="e">
        <f>IF(E20=0,"",E20)</f>
        <v>#VALUE!</v>
      </c>
      <c r="F59" s="35"/>
      <c r="G59" s="36"/>
      <c r="H59" s="35" t="e">
        <f>IF(H20=0,"",H20)</f>
        <v>#VALUE!</v>
      </c>
      <c r="I59" s="35"/>
      <c r="J59" s="36"/>
      <c r="K59" s="35" t="e">
        <f>IF(K20=0,"",K20)</f>
        <v>#VALUE!</v>
      </c>
      <c r="L59" s="35"/>
      <c r="M59" s="36"/>
      <c r="N59" s="35" t="e">
        <f>IF(N20=0,"",N20)</f>
        <v>#VALUE!</v>
      </c>
      <c r="O59" s="35"/>
      <c r="P59" s="36"/>
      <c r="Q59" s="35" t="e">
        <f>IF(Q20=0,"",Q20)</f>
        <v>#VALUE!</v>
      </c>
      <c r="R59" s="35"/>
      <c r="S59" s="36"/>
      <c r="T59" s="35" t="e">
        <f>IF(T20=0,"",T20)</f>
        <v>#VALUE!</v>
      </c>
      <c r="U59" s="35"/>
      <c r="V59" s="36"/>
      <c r="W59" s="35" t="e">
        <f>IF(W20=0,"",W20)</f>
        <v>#VALUE!</v>
      </c>
      <c r="X59" s="35"/>
      <c r="Y59" s="36"/>
      <c r="Z59" s="35" t="e">
        <f>IF(Z20=0,"",Z20)</f>
        <v>#VALUE!</v>
      </c>
      <c r="AA59" s="35"/>
      <c r="AB59" s="36"/>
      <c r="AC59" s="35" t="e">
        <f>IF(AC20=0,"",AC20)</f>
        <v>#VALUE!</v>
      </c>
      <c r="AD59" s="35"/>
      <c r="AF59" s="35" t="e">
        <f>IF(AF20=0,"",AF20)</f>
        <v>#VALUE!</v>
      </c>
      <c r="AG59" s="35"/>
      <c r="AI59" s="35" t="e">
        <f>IF(AI20=0,"",AI20)</f>
        <v>#VALUE!</v>
      </c>
      <c r="AJ59" s="35"/>
      <c r="AL59" s="35" t="e">
        <f>IF(AL20=0,"",AL20)</f>
        <v>#VALUE!</v>
      </c>
      <c r="AM59" s="35"/>
      <c r="AO59" s="35" t="e">
        <f>IF(AO20=0,"",AO20)</f>
        <v>#VALUE!</v>
      </c>
      <c r="AP59" s="35"/>
      <c r="AR59" s="35" t="e">
        <f>IF(AR20=0,"",AR20)</f>
        <v>#VALUE!</v>
      </c>
      <c r="AS59" s="35"/>
      <c r="AU59" s="35" t="e">
        <f>IF(AU20=0,"",AU20)</f>
        <v>#VALUE!</v>
      </c>
      <c r="AV59" s="35"/>
      <c r="AX59" s="35" t="e">
        <f>IF(AX20=0,"",AX20)</f>
        <v>#VALUE!</v>
      </c>
      <c r="AY59" s="35"/>
      <c r="BA59" s="35" t="e">
        <f>IF(BA20=0,"",BA20)</f>
        <v>#VALUE!</v>
      </c>
      <c r="BB59" s="35"/>
      <c r="BD59" s="35" t="e">
        <f>IF(BD20=0,"",BD20)</f>
        <v>#VALUE!</v>
      </c>
      <c r="BE59" s="35"/>
      <c r="BG59" s="35" t="e">
        <f>IF(BG20=0,"",BG20)</f>
        <v>#VALUE!</v>
      </c>
      <c r="BH59" s="35"/>
      <c r="BJ59" s="35" t="e">
        <f>IF(BJ20=0,"",BJ20)</f>
        <v>#VALUE!</v>
      </c>
      <c r="BK59" s="35"/>
      <c r="BM59" s="35" t="e">
        <f>IF(BM20=0,"",BM20)</f>
        <v>#VALUE!</v>
      </c>
      <c r="BN59" s="35"/>
      <c r="BP59" s="35" t="e">
        <f>IF(BP20=0,"",BP20)</f>
        <v>#VALUE!</v>
      </c>
      <c r="BQ59" s="35"/>
      <c r="BS59" s="35" t="e">
        <f>IF(BS20=0,"",BS20)</f>
        <v>#VALUE!</v>
      </c>
      <c r="BT59" s="35"/>
      <c r="BV59" s="35" t="e">
        <f>IF(BV20=0,"",BV20)</f>
        <v>#VALUE!</v>
      </c>
      <c r="BW59" s="35"/>
      <c r="BY59" s="35" t="e">
        <f>IF(BY20=0,"",BY20)</f>
        <v>#VALUE!</v>
      </c>
      <c r="BZ59" s="35"/>
      <c r="CB59" s="35" t="e">
        <f>IF(CB20=0,"",CB20)</f>
        <v>#VALUE!</v>
      </c>
      <c r="CC59" s="35"/>
      <c r="CE59" s="35" t="e">
        <f>IF(CE20=0,"",CE20)</f>
        <v>#VALUE!</v>
      </c>
      <c r="CF59" s="35"/>
      <c r="CH59" s="35" t="e">
        <f>IF(CH20=0,"",CH20)</f>
        <v>#VALUE!</v>
      </c>
      <c r="CI59" s="35"/>
      <c r="CK59" s="35" t="e">
        <f>IF(CK20=0,"",CK20)</f>
        <v>#VALUE!</v>
      </c>
      <c r="CL59" s="35"/>
      <c r="CN59" s="35" t="e">
        <f>IF(CN20=0,"",CN20)</f>
        <v>#VALUE!</v>
      </c>
      <c r="CO59" s="35"/>
      <c r="CQ59" s="35" t="e">
        <f>IF(CQ20=0,"",CQ20)</f>
        <v>#VALUE!</v>
      </c>
      <c r="CR59" s="35"/>
      <c r="CT59" s="35" t="e">
        <f>IF(CT20=0,"",CT20)</f>
        <v>#VALUE!</v>
      </c>
      <c r="CU59" s="35"/>
      <c r="CW59" s="35" t="e">
        <f>IF(CW20=0,"",CW20)</f>
        <v>#VALUE!</v>
      </c>
      <c r="CX59" s="35"/>
      <c r="CZ59" s="35" t="e">
        <f>IF(CZ20=0,"",CZ20)</f>
        <v>#VALUE!</v>
      </c>
      <c r="DA59" s="35"/>
      <c r="DC59" s="35" t="e">
        <f>IF(DC20=0,"",DC20)</f>
        <v>#VALUE!</v>
      </c>
      <c r="DD59" s="35"/>
      <c r="DF59" s="35" t="e">
        <f>IF(DF20=0,"",DF20)</f>
        <v>#VALUE!</v>
      </c>
      <c r="DG59" s="35"/>
      <c r="DI59" s="35" t="e">
        <f>IF(DI20=0,"",DI20)</f>
        <v>#VALUE!</v>
      </c>
      <c r="DJ59" s="35"/>
      <c r="DL59" s="35" t="e">
        <f>IF(DL20=0,"",DL20)</f>
        <v>#VALUE!</v>
      </c>
      <c r="DM59" s="35"/>
      <c r="DO59" s="35" t="e">
        <f>IF(DO20=0,"",DO20)</f>
        <v>#VALUE!</v>
      </c>
      <c r="DP59" s="35"/>
      <c r="DR59" s="35" t="e">
        <f>IF(DR20=0,"",DR20)</f>
        <v>#VALUE!</v>
      </c>
      <c r="DS59" s="35"/>
      <c r="DU59" s="35" t="e">
        <f>IF(DU20=0,"",DU20)</f>
        <v>#VALUE!</v>
      </c>
      <c r="DV59" s="35"/>
      <c r="DX59" s="35" t="e">
        <f>IF(DX20=0,"",DX20)</f>
        <v>#VALUE!</v>
      </c>
      <c r="DY59" s="35"/>
      <c r="EA59" s="35" t="e">
        <f>IF(EA20=0,"",EA20)</f>
        <v>#VALUE!</v>
      </c>
      <c r="EB59" s="35"/>
      <c r="ED59" s="35" t="e">
        <f>IF(ED20=0,"",ED20)</f>
        <v>#VALUE!</v>
      </c>
      <c r="EE59" s="35"/>
    </row>
    <row r="60" s="15" customFormat="1" ht="3.75" customHeight="1"/>
    <row r="61" spans="2:135" s="15" customFormat="1" ht="12.75" customHeight="1">
      <c r="B61" s="35" t="e">
        <f>IF(B22=0,"",B22)</f>
        <v>#VALUE!</v>
      </c>
      <c r="C61" s="35"/>
      <c r="D61" s="36"/>
      <c r="E61" s="35" t="e">
        <f>IF(E22=0,"",E22)</f>
        <v>#VALUE!</v>
      </c>
      <c r="F61" s="35"/>
      <c r="G61" s="36"/>
      <c r="H61" s="35" t="e">
        <f>IF(H22=0,"",H22)</f>
        <v>#VALUE!</v>
      </c>
      <c r="I61" s="35"/>
      <c r="J61" s="36"/>
      <c r="K61" s="35" t="e">
        <f>IF(K22=0,"",K22)</f>
        <v>#VALUE!</v>
      </c>
      <c r="L61" s="35"/>
      <c r="M61" s="36"/>
      <c r="N61" s="35" t="e">
        <f>IF(N22=0,"",N22)</f>
        <v>#VALUE!</v>
      </c>
      <c r="O61" s="35"/>
      <c r="P61" s="36"/>
      <c r="Q61" s="35" t="e">
        <f>IF(Q22=0,"",Q22)</f>
        <v>#VALUE!</v>
      </c>
      <c r="R61" s="35"/>
      <c r="S61" s="36"/>
      <c r="T61" s="35" t="e">
        <f>IF(T22=0,"",T22)</f>
        <v>#VALUE!</v>
      </c>
      <c r="U61" s="35"/>
      <c r="V61" s="36"/>
      <c r="W61" s="35" t="e">
        <f>IF(W22=0,"",W22)</f>
        <v>#VALUE!</v>
      </c>
      <c r="X61" s="35"/>
      <c r="Y61" s="36"/>
      <c r="Z61" s="35" t="e">
        <f>IF(Z22=0,"",Z22)</f>
        <v>#VALUE!</v>
      </c>
      <c r="AA61" s="35"/>
      <c r="AB61" s="36"/>
      <c r="AC61" s="35" t="e">
        <f>IF(AC22=0,"",AC22)</f>
        <v>#VALUE!</v>
      </c>
      <c r="AD61" s="35"/>
      <c r="AF61" s="35" t="e">
        <f>IF(AF22=0,"",AF22)</f>
        <v>#VALUE!</v>
      </c>
      <c r="AG61" s="35"/>
      <c r="AI61" s="35" t="e">
        <f>IF(AI22=0,"",AI22)</f>
        <v>#VALUE!</v>
      </c>
      <c r="AJ61" s="35"/>
      <c r="AL61" s="35" t="e">
        <f>IF(AL22=0,"",AL22)</f>
        <v>#VALUE!</v>
      </c>
      <c r="AM61" s="35"/>
      <c r="AO61" s="35" t="e">
        <f>IF(AO22=0,"",AO22)</f>
        <v>#VALUE!</v>
      </c>
      <c r="AP61" s="35"/>
      <c r="AR61" s="35" t="e">
        <f>IF(AR22=0,"",AR22)</f>
        <v>#VALUE!</v>
      </c>
      <c r="AS61" s="35"/>
      <c r="AU61" s="35" t="e">
        <f>IF(AU22=0,"",AU22)</f>
        <v>#VALUE!</v>
      </c>
      <c r="AV61" s="35"/>
      <c r="AX61" s="35" t="e">
        <f>IF(AX22=0,"",AX22)</f>
        <v>#VALUE!</v>
      </c>
      <c r="AY61" s="35"/>
      <c r="BA61" s="35" t="e">
        <f>IF(BA22=0,"",BA22)</f>
        <v>#VALUE!</v>
      </c>
      <c r="BB61" s="35"/>
      <c r="BD61" s="35" t="e">
        <f>IF(BD22=0,"",BD22)</f>
        <v>#VALUE!</v>
      </c>
      <c r="BE61" s="35"/>
      <c r="BG61" s="35" t="e">
        <f>IF(BG22=0,"",BG22)</f>
        <v>#VALUE!</v>
      </c>
      <c r="BH61" s="35"/>
      <c r="BJ61" s="35" t="e">
        <f>IF(BJ22=0,"",BJ22)</f>
        <v>#VALUE!</v>
      </c>
      <c r="BK61" s="35"/>
      <c r="BM61" s="35" t="e">
        <f>IF(BM22=0,"",BM22)</f>
        <v>#VALUE!</v>
      </c>
      <c r="BN61" s="35"/>
      <c r="BP61" s="35" t="e">
        <f>IF(BP22=0,"",BP22)</f>
        <v>#VALUE!</v>
      </c>
      <c r="BQ61" s="35"/>
      <c r="BS61" s="35" t="e">
        <f>IF(BS22=0,"",BS22)</f>
        <v>#VALUE!</v>
      </c>
      <c r="BT61" s="35"/>
      <c r="BV61" s="35" t="e">
        <f>IF(BV22=0,"",BV22)</f>
        <v>#VALUE!</v>
      </c>
      <c r="BW61" s="35"/>
      <c r="BY61" s="35" t="e">
        <f>IF(BY22=0,"",BY22)</f>
        <v>#VALUE!</v>
      </c>
      <c r="BZ61" s="35"/>
      <c r="CB61" s="35" t="e">
        <f>IF(CB22=0,"",CB22)</f>
        <v>#VALUE!</v>
      </c>
      <c r="CC61" s="35"/>
      <c r="CE61" s="35" t="e">
        <f>IF(CE22=0,"",CE22)</f>
        <v>#VALUE!</v>
      </c>
      <c r="CF61" s="35"/>
      <c r="CH61" s="35" t="e">
        <f>IF(CH22=0,"",CH22)</f>
        <v>#VALUE!</v>
      </c>
      <c r="CI61" s="35"/>
      <c r="CK61" s="35" t="e">
        <f>IF(CK22=0,"",CK22)</f>
        <v>#VALUE!</v>
      </c>
      <c r="CL61" s="35"/>
      <c r="CN61" s="35" t="e">
        <f>IF(CN22=0,"",CN22)</f>
        <v>#VALUE!</v>
      </c>
      <c r="CO61" s="35"/>
      <c r="CQ61" s="35" t="e">
        <f>IF(CQ22=0,"",CQ22)</f>
        <v>#VALUE!</v>
      </c>
      <c r="CR61" s="35"/>
      <c r="CT61" s="35" t="e">
        <f>IF(CT22=0,"",CT22)</f>
        <v>#VALUE!</v>
      </c>
      <c r="CU61" s="35"/>
      <c r="CW61" s="35" t="e">
        <f>IF(CW22=0,"",CW22)</f>
        <v>#VALUE!</v>
      </c>
      <c r="CX61" s="35"/>
      <c r="CZ61" s="35" t="e">
        <f>IF(CZ22=0,"",CZ22)</f>
        <v>#VALUE!</v>
      </c>
      <c r="DA61" s="35"/>
      <c r="DC61" s="35" t="e">
        <f>IF(DC22=0,"",DC22)</f>
        <v>#VALUE!</v>
      </c>
      <c r="DD61" s="35"/>
      <c r="DF61" s="35" t="e">
        <f>IF(DF22=0,"",DF22)</f>
        <v>#VALUE!</v>
      </c>
      <c r="DG61" s="35"/>
      <c r="DI61" s="35" t="e">
        <f>IF(DI22=0,"",DI22)</f>
        <v>#VALUE!</v>
      </c>
      <c r="DJ61" s="35"/>
      <c r="DL61" s="35" t="e">
        <f>IF(DL22=0,"",DL22)</f>
        <v>#VALUE!</v>
      </c>
      <c r="DM61" s="35"/>
      <c r="DO61" s="35" t="e">
        <f>IF(DO22=0,"",DO22)</f>
        <v>#VALUE!</v>
      </c>
      <c r="DP61" s="35"/>
      <c r="DR61" s="35" t="e">
        <f>IF(DR22=0,"",DR22)</f>
        <v>#VALUE!</v>
      </c>
      <c r="DS61" s="35"/>
      <c r="DU61" s="35" t="e">
        <f>IF(DU22=0,"",DU22)</f>
        <v>#VALUE!</v>
      </c>
      <c r="DV61" s="35"/>
      <c r="DX61" s="35" t="e">
        <f>IF(DX22=0,"",DX22)</f>
        <v>#VALUE!</v>
      </c>
      <c r="DY61" s="35"/>
      <c r="EA61" s="35" t="e">
        <f>IF(EA22=0,"",EA22)</f>
        <v>#VALUE!</v>
      </c>
      <c r="EB61" s="35"/>
      <c r="ED61" s="35" t="e">
        <f>IF(ED22=0,"",ED22)</f>
        <v>#VALUE!</v>
      </c>
      <c r="EE61" s="35"/>
    </row>
    <row r="62" spans="1:256" s="19" customFormat="1" ht="9.75">
      <c r="A62" s="15"/>
      <c r="B62" s="19" t="s">
        <v>14</v>
      </c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37" customFormat="1" ht="9.75">
      <c r="A63" s="15"/>
      <c r="B63" s="37" t="s">
        <v>42</v>
      </c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34" customFormat="1" ht="3" customHeight="1">
      <c r="A64" s="15"/>
      <c r="B64" s="38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2:135" s="15" customFormat="1" ht="12.75" customHeight="1">
      <c r="B65" s="16" t="e">
        <f>LEFT(TEXT(данные!D7,""),1)</f>
        <v>#VALUE!</v>
      </c>
      <c r="C65" s="16"/>
      <c r="D65" s="21"/>
      <c r="E65" s="16" t="e">
        <f>MID(TEXT(данные!D7,""),2,1)</f>
        <v>#VALUE!</v>
      </c>
      <c r="F65" s="16"/>
      <c r="G65" s="21"/>
      <c r="H65" s="16" t="e">
        <f>MID(TEXT(данные!D7,""),3,1)</f>
        <v>#VALUE!</v>
      </c>
      <c r="I65" s="16"/>
      <c r="J65" s="21"/>
      <c r="K65" s="16" t="e">
        <f>MID(TEXT(данные!D7,""),4,1)</f>
        <v>#VALUE!</v>
      </c>
      <c r="L65" s="16"/>
      <c r="M65" s="21"/>
      <c r="N65" s="16" t="e">
        <f>MID(TEXT(данные!D7,""),5,1)</f>
        <v>#VALUE!</v>
      </c>
      <c r="O65" s="16"/>
      <c r="P65" s="21"/>
      <c r="Q65" s="16" t="e">
        <f>MID(TEXT(данные!D7,""),6,1)</f>
        <v>#VALUE!</v>
      </c>
      <c r="R65" s="16"/>
      <c r="S65" s="21"/>
      <c r="T65" s="16" t="e">
        <f>MID(TEXT(данные!D7,""),7,1)</f>
        <v>#VALUE!</v>
      </c>
      <c r="U65" s="16"/>
      <c r="V65" s="21"/>
      <c r="W65" s="16" t="e">
        <f>MID(TEXT(данные!D7,""),8,1)</f>
        <v>#VALUE!</v>
      </c>
      <c r="X65" s="16"/>
      <c r="Y65" s="21"/>
      <c r="Z65" s="16" t="e">
        <f>MID(TEXT(данные!D7,""),9,1)</f>
        <v>#VALUE!</v>
      </c>
      <c r="AA65" s="16"/>
      <c r="AB65" s="21"/>
      <c r="AC65" s="16" t="e">
        <f>MID(TEXT(данные!D7,""),10,1)</f>
        <v>#VALUE!</v>
      </c>
      <c r="AD65" s="16"/>
      <c r="AE65" s="21"/>
      <c r="AF65" s="16" t="e">
        <f>MID(TEXT(данные!D7,""),11,1)</f>
        <v>#VALUE!</v>
      </c>
      <c r="AG65" s="16"/>
      <c r="AH65" s="21"/>
      <c r="AI65" s="16" t="e">
        <f>MID(TEXT(данные!D7,""),12,1)</f>
        <v>#VALUE!</v>
      </c>
      <c r="AJ65" s="16"/>
      <c r="AK65" s="21"/>
      <c r="AL65" s="16" t="e">
        <f>MID(TEXT(данные!D7,""),13,1)</f>
        <v>#VALUE!</v>
      </c>
      <c r="AM65" s="16"/>
      <c r="AN65" s="21"/>
      <c r="AO65" s="16" t="e">
        <f>MID(TEXT(данные!D7,""),14,1)</f>
        <v>#VALUE!</v>
      </c>
      <c r="AP65" s="16"/>
      <c r="AQ65" s="21"/>
      <c r="AR65" s="16" t="e">
        <f>MID(TEXT(данные!D7,""),15,1)</f>
        <v>#VALUE!</v>
      </c>
      <c r="AS65" s="16"/>
      <c r="AT65" s="21"/>
      <c r="AU65" s="16" t="e">
        <f>MID(TEXT(данные!D7,""),16,1)</f>
        <v>#VALUE!</v>
      </c>
      <c r="AV65" s="16"/>
      <c r="AW65" s="21"/>
      <c r="AX65" s="16" t="e">
        <f>MID(TEXT(данные!D7,""),17,1)</f>
        <v>#VALUE!</v>
      </c>
      <c r="AY65" s="16"/>
      <c r="AZ65" s="21"/>
      <c r="BA65" s="16" t="e">
        <f>MID(TEXT(данные!D7,""),18,1)</f>
        <v>#VALUE!</v>
      </c>
      <c r="BB65" s="16"/>
      <c r="BC65" s="21"/>
      <c r="BD65" s="16" t="e">
        <f>MID(TEXT(данные!D7,""),19,1)</f>
        <v>#VALUE!</v>
      </c>
      <c r="BE65" s="16"/>
      <c r="BF65" s="21"/>
      <c r="BG65" s="16" t="e">
        <f>MID(TEXT(данные!D7,""),20,1)</f>
        <v>#VALUE!</v>
      </c>
      <c r="BH65" s="16"/>
      <c r="BI65" s="21"/>
      <c r="BJ65" s="16" t="e">
        <f>MID(TEXT(данные!D7,""),21,1)</f>
        <v>#VALUE!</v>
      </c>
      <c r="BK65" s="16"/>
      <c r="BL65" s="21"/>
      <c r="BM65" s="16" t="e">
        <f>MID(TEXT(данные!D7,""),22,1)</f>
        <v>#VALUE!</v>
      </c>
      <c r="BN65" s="16"/>
      <c r="BO65" s="21"/>
      <c r="BP65" s="16" t="e">
        <f>MID(TEXT(данные!D7,""),23,1)</f>
        <v>#VALUE!</v>
      </c>
      <c r="BQ65" s="16"/>
      <c r="BR65" s="21"/>
      <c r="BS65" s="16" t="e">
        <f>MID(TEXT(данные!D7,""),24,1)</f>
        <v>#VALUE!</v>
      </c>
      <c r="BT65" s="16"/>
      <c r="BU65" s="21"/>
      <c r="BV65" s="16" t="e">
        <f>MID(TEXT(данные!D7,""),25,1)</f>
        <v>#VALUE!</v>
      </c>
      <c r="BW65" s="16"/>
      <c r="BX65" s="21"/>
      <c r="BY65" s="16" t="e">
        <f>MID(TEXT(данные!D7,""),26,1)</f>
        <v>#VALUE!</v>
      </c>
      <c r="BZ65" s="16"/>
      <c r="CA65" s="21"/>
      <c r="CB65" s="16" t="e">
        <f>MID(TEXT(данные!D7,""),27,1)</f>
        <v>#VALUE!</v>
      </c>
      <c r="CC65" s="16"/>
      <c r="CD65" s="21"/>
      <c r="CE65" s="16" t="e">
        <f>MID(TEXT(данные!D7,""),28,1)</f>
        <v>#VALUE!</v>
      </c>
      <c r="CF65" s="16"/>
      <c r="CG65" s="21"/>
      <c r="CH65" s="16" t="e">
        <f>MID(TEXT(данные!D7,""),29,1)</f>
        <v>#VALUE!</v>
      </c>
      <c r="CI65" s="16"/>
      <c r="CJ65" s="21"/>
      <c r="CK65" s="16" t="e">
        <f>MID(TEXT(данные!D7,""),30,1)</f>
        <v>#VALUE!</v>
      </c>
      <c r="CL65" s="16"/>
      <c r="CM65" s="21"/>
      <c r="CN65" s="16" t="e">
        <f>MID(TEXT(данные!D7,""),31,1)</f>
        <v>#VALUE!</v>
      </c>
      <c r="CO65" s="16"/>
      <c r="CP65" s="21"/>
      <c r="CQ65" s="16" t="e">
        <f>MID(TEXT(данные!D7,""),32,1)</f>
        <v>#VALUE!</v>
      </c>
      <c r="CR65" s="16"/>
      <c r="CS65" s="21"/>
      <c r="CT65" s="16" t="e">
        <f>MID(TEXT(данные!D7,""),33,1)</f>
        <v>#VALUE!</v>
      </c>
      <c r="CU65" s="16"/>
      <c r="CV65" s="21"/>
      <c r="CW65" s="16" t="e">
        <f>MID(TEXT(данные!D7,""),34,1)</f>
        <v>#VALUE!</v>
      </c>
      <c r="CX65" s="16"/>
      <c r="CY65" s="21"/>
      <c r="CZ65" s="16" t="e">
        <f>MID(TEXT(данные!D7,""),35,1)</f>
        <v>#VALUE!</v>
      </c>
      <c r="DA65" s="16"/>
      <c r="DB65" s="21"/>
      <c r="DC65" s="16" t="e">
        <f>MID(TEXT(данные!D7,""),36,1)</f>
        <v>#VALUE!</v>
      </c>
      <c r="DD65" s="16"/>
      <c r="DE65" s="21"/>
      <c r="DF65" s="16" t="e">
        <f>MID(TEXT(данные!D7,""),37,1)</f>
        <v>#VALUE!</v>
      </c>
      <c r="DG65" s="16"/>
      <c r="DH65" s="21"/>
      <c r="DI65" s="16" t="e">
        <f>MID(TEXT(данные!D7,""),38,1)</f>
        <v>#VALUE!</v>
      </c>
      <c r="DJ65" s="16"/>
      <c r="DK65" s="21"/>
      <c r="DL65" s="16" t="e">
        <f>MID(TEXT(данные!D7,""),39,1)</f>
        <v>#VALUE!</v>
      </c>
      <c r="DM65" s="16"/>
      <c r="DN65" s="21"/>
      <c r="DO65" s="16" t="e">
        <f>MID(TEXT(данные!D7,""),40,1)</f>
        <v>#VALUE!</v>
      </c>
      <c r="DP65" s="16"/>
      <c r="DQ65" s="21"/>
      <c r="DR65" s="16" t="e">
        <f>MID(TEXT(данные!D7,""),41,1)</f>
        <v>#VALUE!</v>
      </c>
      <c r="DS65" s="16"/>
      <c r="DT65" s="21"/>
      <c r="DU65" s="16" t="e">
        <f>MID(TEXT(данные!D7,""),42,1)</f>
        <v>#VALUE!</v>
      </c>
      <c r="DV65" s="16"/>
      <c r="DW65" s="21"/>
      <c r="DX65" s="16" t="e">
        <f>MID(TEXT(данные!D7,""),43,1)</f>
        <v>#VALUE!</v>
      </c>
      <c r="DY65" s="16"/>
      <c r="DZ65" s="21"/>
      <c r="EA65" s="16" t="e">
        <f>MID(TEXT(данные!D7,""),44,1)</f>
        <v>#VALUE!</v>
      </c>
      <c r="EB65" s="16"/>
      <c r="EC65" s="21"/>
      <c r="ED65" s="16" t="e">
        <f>MID(TEXT(данные!D7,""),45,1)</f>
        <v>#VALUE!</v>
      </c>
      <c r="EE65" s="16"/>
    </row>
    <row r="66" spans="1:256" s="21" customFormat="1" ht="3.75" customHeight="1">
      <c r="A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2:135" s="15" customFormat="1" ht="12.75" customHeight="1">
      <c r="B67" s="16" t="e">
        <f>MID(TEXT(данные!D7,""),46,1)</f>
        <v>#VALUE!</v>
      </c>
      <c r="C67" s="16"/>
      <c r="D67" s="21"/>
      <c r="E67" s="16" t="e">
        <f>MID(TEXT(данные!D7,""),47,1)</f>
        <v>#VALUE!</v>
      </c>
      <c r="F67" s="16"/>
      <c r="G67" s="21"/>
      <c r="H67" s="16" t="e">
        <f>MID(TEXT(данные!D7,""),48,1)</f>
        <v>#VALUE!</v>
      </c>
      <c r="I67" s="16"/>
      <c r="J67" s="21"/>
      <c r="K67" s="16" t="e">
        <f>MID(TEXT(данные!D7,""),49,1)</f>
        <v>#VALUE!</v>
      </c>
      <c r="L67" s="16"/>
      <c r="M67" s="21"/>
      <c r="N67" s="16" t="e">
        <f>MID(TEXT(данные!D7,""),50,1)</f>
        <v>#VALUE!</v>
      </c>
      <c r="O67" s="16"/>
      <c r="P67" s="21"/>
      <c r="Q67" s="16" t="e">
        <f>MID(TEXT(данные!D7,""),51,1)</f>
        <v>#VALUE!</v>
      </c>
      <c r="R67" s="16"/>
      <c r="S67" s="21"/>
      <c r="T67" s="16" t="e">
        <f>MID(TEXT(данные!D7,""),52,1)</f>
        <v>#VALUE!</v>
      </c>
      <c r="U67" s="16"/>
      <c r="V67" s="21"/>
      <c r="W67" s="16" t="e">
        <f>MID(TEXT(данные!D7,""),53,1)</f>
        <v>#VALUE!</v>
      </c>
      <c r="X67" s="16"/>
      <c r="Y67" s="21"/>
      <c r="Z67" s="16" t="e">
        <f>MID(TEXT(данные!D7,""),54,1)</f>
        <v>#VALUE!</v>
      </c>
      <c r="AA67" s="16"/>
      <c r="AB67" s="21"/>
      <c r="AC67" s="16" t="e">
        <f>MID(TEXT(данные!D7,""),55,1)</f>
        <v>#VALUE!</v>
      </c>
      <c r="AD67" s="16"/>
      <c r="AE67" s="21"/>
      <c r="AF67" s="16" t="e">
        <f>MID(TEXT(данные!D7,""),56,1)</f>
        <v>#VALUE!</v>
      </c>
      <c r="AG67" s="16"/>
      <c r="AH67" s="21"/>
      <c r="AI67" s="16" t="e">
        <f>MID(TEXT(данные!D7,""),57,1)</f>
        <v>#VALUE!</v>
      </c>
      <c r="AJ67" s="16"/>
      <c r="AK67" s="21"/>
      <c r="AL67" s="16" t="e">
        <f>MID(TEXT(данные!D7,""),58,1)</f>
        <v>#VALUE!</v>
      </c>
      <c r="AM67" s="16"/>
      <c r="AN67" s="21"/>
      <c r="AO67" s="16" t="e">
        <f>MID(TEXT(данные!D7,""),59,1)</f>
        <v>#VALUE!</v>
      </c>
      <c r="AP67" s="16"/>
      <c r="AQ67" s="21"/>
      <c r="AR67" s="16" t="e">
        <f>MID(TEXT(данные!D7,""),60,1)</f>
        <v>#VALUE!</v>
      </c>
      <c r="AS67" s="16"/>
      <c r="AT67" s="21"/>
      <c r="AU67" s="16" t="e">
        <f>MID(TEXT(данные!D7,""),61,1)</f>
        <v>#VALUE!</v>
      </c>
      <c r="AV67" s="16"/>
      <c r="AW67" s="21"/>
      <c r="AX67" s="16" t="e">
        <f>MID(TEXT(данные!D7,""),62,1)</f>
        <v>#VALUE!</v>
      </c>
      <c r="AY67" s="16"/>
      <c r="AZ67" s="21"/>
      <c r="BA67" s="16" t="e">
        <f>MID(TEXT(данные!D7,""),63,1)</f>
        <v>#VALUE!</v>
      </c>
      <c r="BB67" s="16"/>
      <c r="BC67" s="21"/>
      <c r="BD67" s="16" t="e">
        <f>MID(TEXT(данные!D7,""),64,1)</f>
        <v>#VALUE!</v>
      </c>
      <c r="BE67" s="16"/>
      <c r="BF67" s="21"/>
      <c r="BG67" s="16" t="e">
        <f>MID(TEXT(данные!D7,""),65,1)</f>
        <v>#VALUE!</v>
      </c>
      <c r="BH67" s="16"/>
      <c r="BI67" s="21"/>
      <c r="BJ67" s="16" t="e">
        <f>MID(TEXT(данные!D7,""),66,1)</f>
        <v>#VALUE!</v>
      </c>
      <c r="BK67" s="16"/>
      <c r="BL67" s="21"/>
      <c r="BM67" s="16" t="e">
        <f>MID(TEXT(данные!D7,""),67,1)</f>
        <v>#VALUE!</v>
      </c>
      <c r="BN67" s="16"/>
      <c r="BO67" s="21"/>
      <c r="BP67" s="16" t="e">
        <f>MID(TEXT(данные!D7,""),68,1)</f>
        <v>#VALUE!</v>
      </c>
      <c r="BQ67" s="16"/>
      <c r="BR67" s="21"/>
      <c r="BS67" s="16" t="e">
        <f>MID(TEXT(данные!D7,""),69,1)</f>
        <v>#VALUE!</v>
      </c>
      <c r="BT67" s="16"/>
      <c r="BU67" s="21"/>
      <c r="BV67" s="16" t="e">
        <f>MID(TEXT(данные!D7,""),70,1)</f>
        <v>#VALUE!</v>
      </c>
      <c r="BW67" s="16"/>
      <c r="BX67" s="21"/>
      <c r="BY67" s="16" t="e">
        <f>MID(TEXT(данные!D7,""),71,1)</f>
        <v>#VALUE!</v>
      </c>
      <c r="BZ67" s="16"/>
      <c r="CA67" s="21"/>
      <c r="CB67" s="16" t="e">
        <f>MID(TEXT(данные!D7,""),72,1)</f>
        <v>#VALUE!</v>
      </c>
      <c r="CC67" s="16"/>
      <c r="CD67" s="21"/>
      <c r="CE67" s="16" t="e">
        <f>MID(TEXT(данные!D7,""),73,1)</f>
        <v>#VALUE!</v>
      </c>
      <c r="CF67" s="16"/>
      <c r="CG67" s="21"/>
      <c r="CH67" s="16" t="e">
        <f>MID(TEXT(данные!D7,""),74,1)</f>
        <v>#VALUE!</v>
      </c>
      <c r="CI67" s="16"/>
      <c r="CJ67" s="21"/>
      <c r="CK67" s="16" t="e">
        <f>MID(TEXT(данные!D7,""),75,1)</f>
        <v>#VALUE!</v>
      </c>
      <c r="CL67" s="16"/>
      <c r="CM67" s="21"/>
      <c r="CN67" s="16" t="e">
        <f>MID(TEXT(данные!D7,""),76,1)</f>
        <v>#VALUE!</v>
      </c>
      <c r="CO67" s="16"/>
      <c r="CP67" s="21"/>
      <c r="CQ67" s="16" t="e">
        <f>MID(TEXT(данные!D7,""),77,1)</f>
        <v>#VALUE!</v>
      </c>
      <c r="CR67" s="16"/>
      <c r="CS67" s="21"/>
      <c r="CT67" s="16" t="e">
        <f>MID(TEXT(данные!D7,""),78,1)</f>
        <v>#VALUE!</v>
      </c>
      <c r="CU67" s="16"/>
      <c r="CV67" s="21"/>
      <c r="CW67" s="16" t="e">
        <f>MID(TEXT(данные!D7,""),79,1)</f>
        <v>#VALUE!</v>
      </c>
      <c r="CX67" s="16"/>
      <c r="CY67" s="21"/>
      <c r="CZ67" s="16" t="e">
        <f>MID(TEXT(данные!D7,""),80,1)</f>
        <v>#VALUE!</v>
      </c>
      <c r="DA67" s="16"/>
      <c r="DB67" s="21"/>
      <c r="DC67" s="16" t="e">
        <f>MID(TEXT(данные!D7,""),81,1)</f>
        <v>#VALUE!</v>
      </c>
      <c r="DD67" s="16"/>
      <c r="DE67" s="21"/>
      <c r="DF67" s="16" t="e">
        <f>MID(TEXT(данные!D7,""),82,1)</f>
        <v>#VALUE!</v>
      </c>
      <c r="DG67" s="16"/>
      <c r="DH67" s="21"/>
      <c r="DI67" s="16" t="e">
        <f>MID(TEXT(данные!D7,""),83,1)</f>
        <v>#VALUE!</v>
      </c>
      <c r="DJ67" s="16"/>
      <c r="DK67" s="21"/>
      <c r="DL67" s="16" t="e">
        <f>MID(TEXT(данные!D7,""),84,1)</f>
        <v>#VALUE!</v>
      </c>
      <c r="DM67" s="16"/>
      <c r="DN67" s="21"/>
      <c r="DO67" s="16" t="e">
        <f>MID(TEXT(данные!D7,""),85,1)</f>
        <v>#VALUE!</v>
      </c>
      <c r="DP67" s="16"/>
      <c r="DQ67" s="21"/>
      <c r="DR67" s="16" t="e">
        <f>MID(TEXT(данные!D7,""),86,1)</f>
        <v>#VALUE!</v>
      </c>
      <c r="DS67" s="16"/>
      <c r="DT67" s="21"/>
      <c r="DU67" s="16" t="e">
        <f>MID(TEXT(данные!D7,""),87,1)</f>
        <v>#VALUE!</v>
      </c>
      <c r="DV67" s="16"/>
      <c r="DW67" s="21"/>
      <c r="DX67" s="16" t="e">
        <f>MID(TEXT(данные!D7,""),88,1)</f>
        <v>#VALUE!</v>
      </c>
      <c r="DY67" s="16"/>
      <c r="DZ67" s="21"/>
      <c r="EA67" s="16" t="e">
        <f>MID(TEXT(данные!D7,""),89,1)</f>
        <v>#VALUE!</v>
      </c>
      <c r="EB67" s="16"/>
      <c r="EC67" s="21"/>
      <c r="ED67" s="16" t="e">
        <f>MID(TEXT(данные!D7,""),90,1)</f>
        <v>#VALUE!</v>
      </c>
      <c r="EE67" s="16"/>
    </row>
    <row r="68" spans="1:256" s="19" customFormat="1" ht="9.75">
      <c r="A68" s="15"/>
      <c r="B68" s="19" t="s">
        <v>11</v>
      </c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9" customFormat="1" ht="9.75">
      <c r="A69" s="15"/>
      <c r="B69" s="19" t="s">
        <v>12</v>
      </c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39" customFormat="1" ht="9.75">
      <c r="A70" s="15"/>
      <c r="B70" s="29" t="s">
        <v>43</v>
      </c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2:135" s="15" customFormat="1" ht="3" customHeight="1">
      <c r="B71" s="29"/>
      <c r="C71" s="27"/>
      <c r="E71" s="27"/>
      <c r="F71" s="27"/>
      <c r="H71" s="27"/>
      <c r="I71" s="27"/>
      <c r="K71" s="27"/>
      <c r="L71" s="27"/>
      <c r="N71" s="27"/>
      <c r="O71" s="27"/>
      <c r="Q71" s="27"/>
      <c r="R71" s="27"/>
      <c r="T71" s="27"/>
      <c r="U71" s="27"/>
      <c r="W71" s="27"/>
      <c r="X71" s="27"/>
      <c r="Z71" s="27"/>
      <c r="AA71" s="27"/>
      <c r="AC71" s="27"/>
      <c r="AD71" s="27"/>
      <c r="AF71" s="27"/>
      <c r="AG71" s="27"/>
      <c r="AI71" s="27"/>
      <c r="AJ71" s="27"/>
      <c r="AL71" s="27"/>
      <c r="AM71" s="27"/>
      <c r="AO71" s="27"/>
      <c r="AP71" s="27"/>
      <c r="AR71" s="27"/>
      <c r="AS71" s="27"/>
      <c r="AU71" s="27"/>
      <c r="AV71" s="27"/>
      <c r="AX71" s="27"/>
      <c r="AY71" s="27"/>
      <c r="BA71" s="27"/>
      <c r="BB71" s="27"/>
      <c r="BD71" s="27"/>
      <c r="BE71" s="27"/>
      <c r="BG71" s="27"/>
      <c r="BH71" s="27"/>
      <c r="BJ71" s="27"/>
      <c r="BK71" s="27"/>
      <c r="BM71" s="27"/>
      <c r="BN71" s="27"/>
      <c r="BP71" s="27"/>
      <c r="BQ71" s="27"/>
      <c r="BS71" s="27"/>
      <c r="BT71" s="27"/>
      <c r="BV71" s="27"/>
      <c r="BW71" s="27"/>
      <c r="BY71" s="27"/>
      <c r="BZ71" s="27"/>
      <c r="CB71" s="27"/>
      <c r="CC71" s="27"/>
      <c r="CE71" s="27"/>
      <c r="CF71" s="27"/>
      <c r="CH71" s="27"/>
      <c r="CI71" s="27"/>
      <c r="CK71" s="27"/>
      <c r="CL71" s="27"/>
      <c r="CN71" s="27"/>
      <c r="CO71" s="27"/>
      <c r="CQ71" s="27"/>
      <c r="CR71" s="27"/>
      <c r="CT71" s="27"/>
      <c r="CU71" s="27"/>
      <c r="CW71" s="27"/>
      <c r="CX71" s="27"/>
      <c r="CZ71" s="27"/>
      <c r="DA71" s="27"/>
      <c r="DC71" s="27"/>
      <c r="DD71" s="27"/>
      <c r="DF71" s="27"/>
      <c r="DG71" s="27"/>
      <c r="DI71" s="27"/>
      <c r="DJ71" s="27"/>
      <c r="DL71" s="27"/>
      <c r="DM71" s="27"/>
      <c r="DO71" s="27"/>
      <c r="DP71" s="27"/>
      <c r="DR71" s="27"/>
      <c r="DS71" s="27"/>
      <c r="DU71" s="27"/>
      <c r="DV71" s="27"/>
      <c r="DX71" s="27"/>
      <c r="DY71" s="27"/>
      <c r="EA71" s="27"/>
      <c r="EB71" s="27"/>
      <c r="ED71" s="27"/>
      <c r="EE71" s="27"/>
    </row>
    <row r="72" spans="2:135" s="15" customFormat="1" ht="12.75" customHeight="1">
      <c r="B72" s="15" t="s">
        <v>44</v>
      </c>
      <c r="N72" s="16" t="e">
        <f>LEFT(TEXT(данные!D19,""),1)</f>
        <v>#VALUE!</v>
      </c>
      <c r="O72" s="16"/>
      <c r="P72" s="21"/>
      <c r="Q72" s="16" t="e">
        <f>MID(TEXT(данные!D19,""),2,1)</f>
        <v>#VALUE!</v>
      </c>
      <c r="R72" s="16"/>
      <c r="S72" s="21"/>
      <c r="T72" s="16" t="e">
        <f>MID(TEXT(данные!D19,""),3,1)</f>
        <v>#VALUE!</v>
      </c>
      <c r="U72" s="16"/>
      <c r="V72" s="21"/>
      <c r="W72" s="16" t="e">
        <f>MID(TEXT(данные!D19,""),4,1)</f>
        <v>#VALUE!</v>
      </c>
      <c r="X72" s="16"/>
      <c r="Y72" s="21"/>
      <c r="Z72" s="16" t="e">
        <f>MID(TEXT(данные!D19,""),5,1)</f>
        <v>#VALUE!</v>
      </c>
      <c r="AA72" s="16"/>
      <c r="AB72" s="21"/>
      <c r="AC72" s="16" t="e">
        <f>MID(TEXT(данные!D19,""),6,1)</f>
        <v>#VALUE!</v>
      </c>
      <c r="AD72" s="16"/>
      <c r="AE72" s="21"/>
      <c r="AF72" s="16" t="e">
        <f>MID(TEXT(данные!D19,""),7,1)</f>
        <v>#VALUE!</v>
      </c>
      <c r="AG72" s="16"/>
      <c r="AH72" s="21"/>
      <c r="AI72" s="16" t="e">
        <f>MID(TEXT(данные!D19,""),8,1)</f>
        <v>#VALUE!</v>
      </c>
      <c r="AJ72" s="16"/>
      <c r="AK72" s="21"/>
      <c r="AL72" s="16" t="e">
        <f>MID(TEXT(данные!D19,""),9,1)</f>
        <v>#VALUE!</v>
      </c>
      <c r="AM72" s="16"/>
      <c r="AN72" s="21"/>
      <c r="AO72" s="16" t="e">
        <f>MID(TEXT(данные!D19,""),10,1)</f>
        <v>#VALUE!</v>
      </c>
      <c r="AP72" s="16"/>
      <c r="AQ72" s="21"/>
      <c r="AR72" s="16" t="e">
        <f>MID(TEXT(данные!D19,""),11,1)</f>
        <v>#VALUE!</v>
      </c>
      <c r="AS72" s="16"/>
      <c r="AT72" s="21"/>
      <c r="AU72" s="16" t="e">
        <f>MID(TEXT(данные!D19,""),12,1)</f>
        <v>#VALUE!</v>
      </c>
      <c r="AV72" s="16"/>
      <c r="AW72" s="21"/>
      <c r="AX72" s="16" t="e">
        <f>MID(TEXT(данные!D19,""),13,1)</f>
        <v>#VALUE!</v>
      </c>
      <c r="AY72" s="16"/>
      <c r="AZ72" s="21"/>
      <c r="BA72" s="16" t="e">
        <f>MID(TEXT(данные!D19,""),14,1)</f>
        <v>#VALUE!</v>
      </c>
      <c r="BB72" s="16"/>
      <c r="BC72" s="21"/>
      <c r="BD72" s="16" t="e">
        <f>MID(TEXT(данные!D19,""),15,1)</f>
        <v>#VALUE!</v>
      </c>
      <c r="BE72" s="16"/>
      <c r="BF72" s="21"/>
      <c r="BG72" s="16" t="e">
        <f>MID(TEXT(данные!D19,""),16,1)</f>
        <v>#VALUE!</v>
      </c>
      <c r="BH72" s="16"/>
      <c r="BI72" s="21"/>
      <c r="BJ72" s="16" t="e">
        <f>MID(TEXT(данные!D19,""),17,1)</f>
        <v>#VALUE!</v>
      </c>
      <c r="BK72" s="16"/>
      <c r="BL72" s="21"/>
      <c r="BM72" s="16" t="e">
        <f>MID(TEXT(данные!D19,""),18,1)</f>
        <v>#VALUE!</v>
      </c>
      <c r="BN72" s="16"/>
      <c r="BO72" s="21"/>
      <c r="BP72" s="16" t="e">
        <f>MID(TEXT(данные!D19,""),19,1)</f>
        <v>#VALUE!</v>
      </c>
      <c r="BQ72" s="16"/>
      <c r="BR72" s="21"/>
      <c r="BS72" s="16" t="e">
        <f>MID(TEXT(данные!D19,""),20,1)</f>
        <v>#VALUE!</v>
      </c>
      <c r="BT72" s="16"/>
      <c r="BU72" s="21"/>
      <c r="BV72" s="16" t="e">
        <f>MID(TEXT(данные!D19,""),21,1)</f>
        <v>#VALUE!</v>
      </c>
      <c r="BW72" s="16"/>
      <c r="BX72" s="21"/>
      <c r="BY72" s="16" t="e">
        <f>MID(TEXT(данные!D19,""),22,1)</f>
        <v>#VALUE!</v>
      </c>
      <c r="BZ72" s="16"/>
      <c r="CA72" s="21"/>
      <c r="CB72" s="16" t="e">
        <f>MID(TEXT(данные!D19,""),23,1)</f>
        <v>#VALUE!</v>
      </c>
      <c r="CC72" s="16"/>
      <c r="CD72" s="21"/>
      <c r="CE72" s="16" t="e">
        <f>MID(TEXT(данные!D19,""),24,1)</f>
        <v>#VALUE!</v>
      </c>
      <c r="CF72" s="16"/>
      <c r="CG72" s="21"/>
      <c r="CH72" s="16" t="e">
        <f>MID(TEXT(данные!D19,""),25,1)</f>
        <v>#VALUE!</v>
      </c>
      <c r="CI72" s="16"/>
      <c r="CJ72" s="21"/>
      <c r="CK72" s="16" t="e">
        <f>MID(TEXT(данные!D19,""),26,1)</f>
        <v>#VALUE!</v>
      </c>
      <c r="CL72" s="16"/>
      <c r="CM72" s="21"/>
      <c r="CN72" s="16" t="e">
        <f>MID(TEXT(данные!D19,""),27,1)</f>
        <v>#VALUE!</v>
      </c>
      <c r="CO72" s="16"/>
      <c r="CP72" s="21"/>
      <c r="CQ72" s="16" t="e">
        <f>MID(TEXT(данные!D19,""),28,1)</f>
        <v>#VALUE!</v>
      </c>
      <c r="CR72" s="16"/>
      <c r="CS72" s="21"/>
      <c r="CT72" s="16" t="e">
        <f>MID(TEXT(данные!D19,""),29,1)</f>
        <v>#VALUE!</v>
      </c>
      <c r="CU72" s="16"/>
      <c r="CV72" s="21"/>
      <c r="CW72" s="16" t="e">
        <f>MID(TEXT(данные!D19,""),30,1)</f>
        <v>#VALUE!</v>
      </c>
      <c r="CX72" s="16"/>
      <c r="CY72" s="21"/>
      <c r="CZ72" s="16" t="e">
        <f>MID(TEXT(данные!D19,""),31,1)</f>
        <v>#VALUE!</v>
      </c>
      <c r="DA72" s="16"/>
      <c r="DB72" s="21"/>
      <c r="DC72" s="16" t="e">
        <f>MID(TEXT(данные!D19,""),32,1)</f>
        <v>#VALUE!</v>
      </c>
      <c r="DD72" s="16"/>
      <c r="DE72" s="21"/>
      <c r="DF72" s="16" t="e">
        <f>MID(TEXT(данные!D19,""),33,1)</f>
        <v>#VALUE!</v>
      </c>
      <c r="DG72" s="16"/>
      <c r="DH72" s="21"/>
      <c r="DI72" s="16" t="e">
        <f>MID(TEXT(данные!D19,""),34,1)</f>
        <v>#VALUE!</v>
      </c>
      <c r="DJ72" s="16"/>
      <c r="DK72" s="21"/>
      <c r="DL72" s="16" t="e">
        <f>MID(TEXT(данные!D19,""),35,1)</f>
        <v>#VALUE!</v>
      </c>
      <c r="DM72" s="16"/>
      <c r="DN72" s="21"/>
      <c r="DO72" s="16" t="e">
        <f>MID(TEXT(данные!D19,""),36,1)</f>
        <v>#VALUE!</v>
      </c>
      <c r="DP72" s="16"/>
      <c r="DQ72" s="21"/>
      <c r="DR72" s="16" t="e">
        <f>MID(TEXT(данные!D19,""),37,1)</f>
        <v>#VALUE!</v>
      </c>
      <c r="DS72" s="16"/>
      <c r="DT72" s="21"/>
      <c r="DU72" s="16" t="e">
        <f>MID(TEXT(данные!D19,""),38,1)</f>
        <v>#VALUE!</v>
      </c>
      <c r="DV72" s="16"/>
      <c r="DW72" s="21"/>
      <c r="DX72" s="16" t="e">
        <f>MID(TEXT(данные!D19,""),39,1)</f>
        <v>#VALUE!</v>
      </c>
      <c r="DY72" s="16"/>
      <c r="DZ72" s="21"/>
      <c r="EA72" s="16" t="e">
        <f>MID(TEXT(данные!D19,""),40,1)</f>
        <v>#VALUE!</v>
      </c>
      <c r="EB72" s="16"/>
      <c r="EC72" s="21"/>
      <c r="ED72" s="16" t="e">
        <f>MID(TEXT(данные!D19,""),41,1)</f>
        <v>#VALUE!</v>
      </c>
      <c r="EE72" s="16"/>
    </row>
    <row r="73" s="15" customFormat="1" ht="3.75" customHeight="1"/>
    <row r="74" spans="2:135" s="15" customFormat="1" ht="12.75" customHeight="1">
      <c r="B74" s="15" t="s">
        <v>45</v>
      </c>
      <c r="H74" s="16" t="e">
        <f>LEFT(TEXT(данные!D20,""),1)</f>
        <v>#VALUE!</v>
      </c>
      <c r="I74" s="16"/>
      <c r="J74" s="21"/>
      <c r="K74" s="16" t="e">
        <f>MID(TEXT(данные!D20,""),2,1)</f>
        <v>#VALUE!</v>
      </c>
      <c r="L74" s="16"/>
      <c r="M74" s="21"/>
      <c r="N74" s="16" t="e">
        <f>MID(TEXT(данные!D20,""),3,1)</f>
        <v>#VALUE!</v>
      </c>
      <c r="O74" s="16"/>
      <c r="P74" s="21"/>
      <c r="Q74" s="16" t="e">
        <f>MID(TEXT(данные!D20,""),4,1)</f>
        <v>#VALUE!</v>
      </c>
      <c r="R74" s="16"/>
      <c r="S74" s="21"/>
      <c r="T74" s="16" t="e">
        <f>MID(TEXT(данные!D20,""),5,1)</f>
        <v>#VALUE!</v>
      </c>
      <c r="U74" s="16"/>
      <c r="V74" s="21"/>
      <c r="W74" s="16" t="e">
        <f>MID(TEXT(данные!D20,""),6,1)</f>
        <v>#VALUE!</v>
      </c>
      <c r="X74" s="16"/>
      <c r="Y74" s="21"/>
      <c r="Z74" s="16" t="e">
        <f>MID(TEXT(данные!D20,""),7,1)</f>
        <v>#VALUE!</v>
      </c>
      <c r="AA74" s="16"/>
      <c r="AB74" s="21"/>
      <c r="AC74" s="16" t="e">
        <f>MID(TEXT(данные!D20,""),8,1)</f>
        <v>#VALUE!</v>
      </c>
      <c r="AD74" s="16"/>
      <c r="AE74" s="21"/>
      <c r="AF74" s="16" t="e">
        <f>MID(TEXT(данные!D20,""),9,1)</f>
        <v>#VALUE!</v>
      </c>
      <c r="AG74" s="16"/>
      <c r="AH74" s="21"/>
      <c r="AI74" s="16" t="e">
        <f>MID(TEXT(данные!D20,""),10,1)</f>
        <v>#VALUE!</v>
      </c>
      <c r="AJ74" s="16"/>
      <c r="AK74" s="21"/>
      <c r="AL74" s="16" t="e">
        <f>MID(TEXT(данные!D20,""),11,1)</f>
        <v>#VALUE!</v>
      </c>
      <c r="AM74" s="16"/>
      <c r="AN74" s="21"/>
      <c r="AO74" s="16" t="e">
        <f>MID(TEXT(данные!D20,""),12,1)</f>
        <v>#VALUE!</v>
      </c>
      <c r="AP74" s="16"/>
      <c r="AQ74" s="21"/>
      <c r="AR74" s="16" t="e">
        <f>MID(TEXT(данные!D20,""),13,1)</f>
        <v>#VALUE!</v>
      </c>
      <c r="AS74" s="16"/>
      <c r="AT74" s="21"/>
      <c r="AU74" s="16" t="e">
        <f>MID(TEXT(данные!D20,""),14,1)</f>
        <v>#VALUE!</v>
      </c>
      <c r="AV74" s="16"/>
      <c r="AW74" s="21"/>
      <c r="AX74" s="16" t="e">
        <f>MID(TEXT(данные!D20,""),15,1)</f>
        <v>#VALUE!</v>
      </c>
      <c r="AY74" s="16"/>
      <c r="AZ74" s="21"/>
      <c r="BA74" s="16" t="e">
        <f>MID(TEXT(данные!D20,""),16,1)</f>
        <v>#VALUE!</v>
      </c>
      <c r="BB74" s="16"/>
      <c r="BC74" s="21"/>
      <c r="BD74" s="16" t="e">
        <f>MID(TEXT(данные!D20,""),17,1)</f>
        <v>#VALUE!</v>
      </c>
      <c r="BE74" s="16"/>
      <c r="BF74" s="21"/>
      <c r="BG74" s="16" t="e">
        <f>MID(TEXT(данные!D20,""),18,1)</f>
        <v>#VALUE!</v>
      </c>
      <c r="BH74" s="16"/>
      <c r="BI74" s="21"/>
      <c r="BJ74" s="16" t="e">
        <f>MID(TEXT(данные!D20,""),19,1)</f>
        <v>#VALUE!</v>
      </c>
      <c r="BK74" s="16"/>
      <c r="BL74" s="21"/>
      <c r="BM74" s="16" t="e">
        <f>MID(TEXT(данные!D20,""),20,1)</f>
        <v>#VALUE!</v>
      </c>
      <c r="BN74" s="16"/>
      <c r="BP74"/>
      <c r="BQ74"/>
      <c r="BS74" s="28"/>
      <c r="BT74" s="28"/>
      <c r="BU74" s="28"/>
      <c r="BV74" s="28"/>
      <c r="BW74" s="28"/>
      <c r="BX74" s="28"/>
      <c r="BY74" s="28"/>
      <c r="BZ74" s="28"/>
      <c r="CA74" s="28"/>
      <c r="CP74" s="28" t="s">
        <v>46</v>
      </c>
      <c r="CQ74" s="16" t="e">
        <f>LEFT(TEXT(данные!D21,""),1)</f>
        <v>#VALUE!</v>
      </c>
      <c r="CR74" s="16"/>
      <c r="CS74" s="21"/>
      <c r="CT74" s="16" t="e">
        <f>MID(TEXT(данные!D21,""),2,1)</f>
        <v>#VALUE!</v>
      </c>
      <c r="CU74" s="16"/>
      <c r="CV74" s="21"/>
      <c r="CW74" s="16" t="e">
        <f>MID(TEXT(данные!D21,""),3,1)</f>
        <v>#VALUE!</v>
      </c>
      <c r="CX74" s="16"/>
      <c r="CY74" s="21"/>
      <c r="CZ74" s="16" t="e">
        <f>MID(TEXT(данные!D21,""),4,1)</f>
        <v>#VALUE!</v>
      </c>
      <c r="DA74" s="16"/>
      <c r="DB74" s="21"/>
      <c r="DC74" s="16" t="e">
        <f>MID(TEXT(данные!D21,""),5,1)</f>
        <v>#VALUE!</v>
      </c>
      <c r="DD74" s="16"/>
      <c r="DE74" s="21"/>
      <c r="DF74" s="16" t="e">
        <f>MID(TEXT(данные!D21,""),6,1)</f>
        <v>#VALUE!</v>
      </c>
      <c r="DG74" s="16"/>
      <c r="DH74" s="21"/>
      <c r="DI74" s="16" t="e">
        <f>MID(TEXT(данные!D21,""),7,1)</f>
        <v>#VALUE!</v>
      </c>
      <c r="DJ74" s="16"/>
      <c r="DK74" s="21"/>
      <c r="DL74" s="16" t="e">
        <f>MID(TEXT(данные!D21,""),8,1)</f>
        <v>#VALUE!</v>
      </c>
      <c r="DM74" s="16"/>
      <c r="DN74" s="21"/>
      <c r="DO74" s="16" t="e">
        <f>MID(TEXT(данные!D21,""),9,1)</f>
        <v>#VALUE!</v>
      </c>
      <c r="DP74" s="16"/>
      <c r="DQ74" s="21"/>
      <c r="DR74" s="16" t="e">
        <f>MID(TEXT(данные!D21,""),10,1)</f>
        <v>#VALUE!</v>
      </c>
      <c r="DS74" s="16"/>
      <c r="DT74" s="21"/>
      <c r="DU74" s="16" t="e">
        <f>MID(TEXT(данные!D21,""),11,1)</f>
        <v>#VALUE!</v>
      </c>
      <c r="DV74" s="16"/>
      <c r="DW74" s="21"/>
      <c r="DX74" s="16" t="e">
        <f>MID(TEXT(данные!D21,""),12,1)</f>
        <v>#VALUE!</v>
      </c>
      <c r="DY74" s="16"/>
      <c r="DZ74" s="21"/>
      <c r="EA74" s="16" t="e">
        <f>MID(TEXT(данные!D21,""),13,1)</f>
        <v>#VALUE!</v>
      </c>
      <c r="EB74" s="16"/>
      <c r="EC74" s="21"/>
      <c r="ED74" s="16" t="e">
        <f>MID(TEXT(данные!D21,""),14,1)</f>
        <v>#VALUE!</v>
      </c>
      <c r="EE74" s="16"/>
    </row>
    <row r="75" s="15" customFormat="1" ht="3.75" customHeight="1"/>
    <row r="76" spans="2:135" s="15" customFormat="1" ht="12.75" customHeight="1">
      <c r="B76" s="40" t="s">
        <v>47</v>
      </c>
      <c r="L76" s="16">
        <f>IF(EXACT(данные!D22,"м"),"Х","")</f>
      </c>
      <c r="M76" s="16"/>
      <c r="R76" s="27"/>
      <c r="S76" s="28" t="s">
        <v>48</v>
      </c>
      <c r="T76" s="16" t="str">
        <f>IF(EXACT(данные!D22,"ж"),"Х","")</f>
        <v>Х</v>
      </c>
      <c r="U76" s="16"/>
      <c r="V76" s="15" t="s">
        <v>49</v>
      </c>
      <c r="X76" s="24"/>
      <c r="Y76" s="27"/>
      <c r="Z76" s="27"/>
      <c r="AG76" s="24"/>
      <c r="AH76" s="24"/>
      <c r="AI76" s="24"/>
      <c r="AJ76" s="24"/>
      <c r="AK76" s="26" t="s">
        <v>50</v>
      </c>
      <c r="AL76" s="16" t="e">
        <f>LEFT(TEXT(данные!D23,""),1)</f>
        <v>#VALUE!</v>
      </c>
      <c r="AM76" s="16"/>
      <c r="AN76" s="21"/>
      <c r="AO76" s="16" t="e">
        <f>MID(TEXT(данные!D23,""),2,1)</f>
        <v>#VALUE!</v>
      </c>
      <c r="AP76" s="16"/>
      <c r="AQ76" s="21"/>
      <c r="AR76" s="16" t="e">
        <f>MID(TEXT(данные!D23,""),3,1)</f>
        <v>#VALUE!</v>
      </c>
      <c r="AS76" s="16"/>
      <c r="AT76" s="21"/>
      <c r="AU76" s="16" t="e">
        <f>MID(TEXT(данные!D23,""),4,1)</f>
        <v>#VALUE!</v>
      </c>
      <c r="AV76" s="16"/>
      <c r="AW76" s="21"/>
      <c r="AX76" s="16" t="e">
        <f>MID(TEXT(данные!D23,""),5,1)</f>
        <v>#VALUE!</v>
      </c>
      <c r="AY76" s="16"/>
      <c r="AZ76" s="21"/>
      <c r="BA76" s="16" t="e">
        <f>MID(TEXT(данные!D23,""),6,1)</f>
        <v>#VALUE!</v>
      </c>
      <c r="BB76" s="16"/>
      <c r="BC76" s="21"/>
      <c r="BD76" s="16" t="e">
        <f>MID(TEXT(данные!D23,""),7,1)</f>
        <v>#VALUE!</v>
      </c>
      <c r="BE76" s="16"/>
      <c r="BF76" s="21"/>
      <c r="BG76" s="16" t="e">
        <f>MID(TEXT(данные!D23,""),8,1)</f>
        <v>#VALUE!</v>
      </c>
      <c r="BH76" s="16"/>
      <c r="BI76" s="21"/>
      <c r="BJ76" s="16" t="e">
        <f>MID(TEXT(данные!D23,""),9,1)</f>
        <v>#VALUE!</v>
      </c>
      <c r="BK76" s="16"/>
      <c r="BL76" s="21"/>
      <c r="BM76" s="16" t="e">
        <f>MID(TEXT(данные!D23,""),10,1)</f>
        <v>#VALUE!</v>
      </c>
      <c r="BN76" s="16"/>
      <c r="BO76" s="21"/>
      <c r="BP76" s="16" t="e">
        <f>MID(TEXT(данные!D23,""),11,1)</f>
        <v>#VALUE!</v>
      </c>
      <c r="BQ76" s="16"/>
      <c r="BR76" s="21"/>
      <c r="BS76" s="16" t="e">
        <f>MID(TEXT(данные!D23,""),12,1)</f>
        <v>#VALUE!</v>
      </c>
      <c r="BT76" s="16"/>
      <c r="BU76" s="21"/>
      <c r="BV76" s="16" t="e">
        <f>MID(TEXT(данные!D23,""),13,1)</f>
        <v>#VALUE!</v>
      </c>
      <c r="BW76" s="16"/>
      <c r="BX76" s="21"/>
      <c r="BY76" s="16" t="e">
        <f>MID(TEXT(данные!D23,""),14,1)</f>
        <v>#VALUE!</v>
      </c>
      <c r="BZ76" s="16"/>
      <c r="CA76" s="21"/>
      <c r="CB76" s="16" t="e">
        <f>MID(TEXT(данные!D23,""),15,1)</f>
        <v>#VALUE!</v>
      </c>
      <c r="CC76" s="16"/>
      <c r="CD76" s="21"/>
      <c r="CE76" s="16" t="e">
        <f>MID(TEXT(данные!D23,""),16,1)</f>
        <v>#VALUE!</v>
      </c>
      <c r="CF76" s="16"/>
      <c r="CG76" s="21"/>
      <c r="CH76" s="16" t="e">
        <f>MID(TEXT(данные!D23,""),17,1)</f>
        <v>#VALUE!</v>
      </c>
      <c r="CI76" s="16"/>
      <c r="CJ76" s="21"/>
      <c r="CK76" s="16" t="e">
        <f>MID(TEXT(данные!D23,""),18,1)</f>
        <v>#VALUE!</v>
      </c>
      <c r="CL76" s="16"/>
      <c r="CM76" s="21"/>
      <c r="CN76" s="16" t="e">
        <f>MID(TEXT(данные!D23,""),19,1)</f>
        <v>#VALUE!</v>
      </c>
      <c r="CO76" s="16"/>
      <c r="CP76" s="21"/>
      <c r="CQ76" s="16" t="e">
        <f>MID(TEXT(данные!D23,""),20,1)</f>
        <v>#VALUE!</v>
      </c>
      <c r="CR76" s="16"/>
      <c r="CS76" s="21"/>
      <c r="CT76" s="16" t="e">
        <f>MID(TEXT(данные!D23,""),21,1)</f>
        <v>#VALUE!</v>
      </c>
      <c r="CU76" s="16"/>
      <c r="CV76" s="21"/>
      <c r="CW76" s="16" t="e">
        <f>MID(TEXT(данные!D23,""),22,1)</f>
        <v>#VALUE!</v>
      </c>
      <c r="CX76" s="16"/>
      <c r="CY76" s="21"/>
      <c r="CZ76" s="16" t="e">
        <f>MID(TEXT(данные!D23,""),23,1)</f>
        <v>#VALUE!</v>
      </c>
      <c r="DA76" s="16"/>
      <c r="DB76" s="21"/>
      <c r="DC76" s="16" t="e">
        <f>MID(TEXT(данные!D23,""),24,1)</f>
        <v>#VALUE!</v>
      </c>
      <c r="DD76" s="16"/>
      <c r="DE76" s="21"/>
      <c r="DF76" s="16" t="e">
        <f>MID(TEXT(данные!D23,""),25,1)</f>
        <v>#VALUE!</v>
      </c>
      <c r="DG76" s="16"/>
      <c r="DH76" s="21"/>
      <c r="DI76" s="16" t="e">
        <f>MID(TEXT(данные!D23,""),26,1)</f>
        <v>#VALUE!</v>
      </c>
      <c r="DJ76" s="16"/>
      <c r="DK76" s="21"/>
      <c r="DL76" s="16" t="e">
        <f>MID(TEXT(данные!D23,""),27,1)</f>
        <v>#VALUE!</v>
      </c>
      <c r="DM76" s="16"/>
      <c r="DN76" s="21"/>
      <c r="DO76" s="16" t="e">
        <f>MID(TEXT(данные!D23,""),28,1)</f>
        <v>#VALUE!</v>
      </c>
      <c r="DP76" s="16"/>
      <c r="DQ76" s="21"/>
      <c r="DR76" s="16" t="e">
        <f>MID(TEXT(данные!D23,""),29,1)</f>
        <v>#VALUE!</v>
      </c>
      <c r="DS76" s="16"/>
      <c r="DT76" s="21"/>
      <c r="DU76" s="16" t="e">
        <f>MID(TEXT(данные!D23,""),30,1)</f>
        <v>#VALUE!</v>
      </c>
      <c r="DV76" s="16"/>
      <c r="DX76" s="16" t="e">
        <f>MID(TEXT(данные!D23,""),31,1)</f>
        <v>#VALUE!</v>
      </c>
      <c r="DY76" s="16"/>
      <c r="DZ76" s="21"/>
      <c r="EA76" s="16" t="e">
        <f>MID(TEXT(данные!D23,""),32,1)</f>
        <v>#VALUE!</v>
      </c>
      <c r="EB76" s="16"/>
      <c r="ED76" s="16" t="e">
        <f>MID(TEXT(данные!D23,""),33,1)</f>
        <v>#VALUE!</v>
      </c>
      <c r="EE76" s="16"/>
    </row>
    <row r="77" s="15" customFormat="1" ht="3.75" customHeight="1"/>
    <row r="78" spans="2:135" s="15" customFormat="1" ht="12.75" customHeight="1">
      <c r="B78" s="15" t="s">
        <v>51</v>
      </c>
      <c r="X78" s="16" t="e">
        <f>MID(TEXT(данные!D25,""),2,1)</f>
        <v>#VALUE!</v>
      </c>
      <c r="Y78" s="16"/>
      <c r="Z78" s="21"/>
      <c r="AA78" s="16" t="e">
        <f>MID(TEXT(данные!D25,""),3,1)</f>
        <v>#VALUE!</v>
      </c>
      <c r="AB78" s="16"/>
      <c r="AE78" s="28"/>
      <c r="AF78" s="28"/>
      <c r="AG78" s="28"/>
      <c r="AH78" s="28"/>
      <c r="AI78" s="28"/>
      <c r="AJ78" s="28" t="s">
        <v>52</v>
      </c>
      <c r="AK78" s="41"/>
      <c r="AL78" s="16" t="e">
        <f>MID(TEXT(данные!D25,""),5,1)</f>
        <v>#VALUE!</v>
      </c>
      <c r="AM78" s="16"/>
      <c r="AN78" s="21"/>
      <c r="AO78" s="16" t="e">
        <f>MID(TEXT(данные!D25,""),6,1)</f>
        <v>#VALUE!</v>
      </c>
      <c r="AP78" s="16"/>
      <c r="AS78" s="28"/>
      <c r="AT78" s="28"/>
      <c r="AU78" s="28" t="s">
        <v>53</v>
      </c>
      <c r="AW78" s="16" t="e">
        <f>MID(TEXT(данные!D25,""),8,1)</f>
        <v>#VALUE!</v>
      </c>
      <c r="AX78" s="16"/>
      <c r="AY78" s="21"/>
      <c r="AZ78" s="16" t="e">
        <f>MID(TEXT(данные!D25,""),9,1)</f>
        <v>#VALUE!</v>
      </c>
      <c r="BA78" s="16"/>
      <c r="BC78" s="16" t="e">
        <f>MID(TEXT(данные!D25,""),10,1)</f>
        <v>#VALUE!</v>
      </c>
      <c r="BD78" s="16"/>
      <c r="BE78" s="21"/>
      <c r="BF78" s="16" t="e">
        <f>MID(TEXT(данные!D25,""),11,1)</f>
        <v>#VALUE!</v>
      </c>
      <c r="BG78" s="16"/>
      <c r="BH78" s="15" t="s">
        <v>49</v>
      </c>
      <c r="BK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CA78" s="28" t="s">
        <v>54</v>
      </c>
      <c r="CB78" s="16" t="e">
        <f>LEFT(TEXT(данные!D26,""),1)</f>
        <v>#VALUE!</v>
      </c>
      <c r="CC78" s="16"/>
      <c r="CD78" s="21"/>
      <c r="CE78" s="16" t="e">
        <f>MID(TEXT(данные!D26,""),2,1)</f>
        <v>#VALUE!</v>
      </c>
      <c r="CF78" s="16"/>
      <c r="CG78" s="21"/>
      <c r="CH78" s="16" t="e">
        <f>MID(TEXT(данные!D26,""),3,1)</f>
        <v>#VALUE!</v>
      </c>
      <c r="CI78" s="16"/>
      <c r="CJ78" s="21"/>
      <c r="CK78" s="16" t="e">
        <f>MID(TEXT(данные!D26,""),4,1)</f>
        <v>#VALUE!</v>
      </c>
      <c r="CL78" s="16"/>
      <c r="CM78" s="21"/>
      <c r="CN78" s="16" t="e">
        <f>MID(TEXT(данные!D26,""),5,1)</f>
        <v>#VALUE!</v>
      </c>
      <c r="CO78" s="16"/>
      <c r="CP78" s="21"/>
      <c r="CQ78" s="16" t="e">
        <f>MID(TEXT(данные!D26,""),6,1)</f>
        <v>#VALUE!</v>
      </c>
      <c r="CR78" s="16"/>
      <c r="CS78" s="21"/>
      <c r="CT78" s="16" t="e">
        <f>MID(TEXT(данные!D26,""),7,1)</f>
        <v>#VALUE!</v>
      </c>
      <c r="CU78" s="16"/>
      <c r="CV78" s="21"/>
      <c r="CW78" s="16" t="e">
        <f>MID(TEXT(данные!D26,""),8,1)</f>
        <v>#VALUE!</v>
      </c>
      <c r="CX78" s="16"/>
      <c r="CY78" s="21"/>
      <c r="CZ78" s="16" t="e">
        <f>MID(TEXT(данные!D26,""),9,1)</f>
        <v>#VALUE!</v>
      </c>
      <c r="DA78" s="16"/>
      <c r="DB78" s="21"/>
      <c r="DC78" s="16" t="e">
        <f>MID(TEXT(данные!D26,""),10,1)</f>
        <v>#VALUE!</v>
      </c>
      <c r="DD78" s="16"/>
      <c r="DE78" s="21"/>
      <c r="DF78" s="16" t="e">
        <f>MID(TEXT(данные!D26,""),11,1)</f>
        <v>#VALUE!</v>
      </c>
      <c r="DG78" s="16"/>
      <c r="DH78" s="21"/>
      <c r="DI78" s="16" t="e">
        <f>MID(TEXT(данные!D26,""),12,1)</f>
        <v>#VALUE!</v>
      </c>
      <c r="DJ78" s="16"/>
      <c r="DK78" s="21"/>
      <c r="DL78" s="16" t="e">
        <f>MID(TEXT(данные!D26,""),13,1)</f>
        <v>#VALUE!</v>
      </c>
      <c r="DM78" s="16"/>
      <c r="DN78" s="21"/>
      <c r="DO78" s="16" t="e">
        <f>MID(TEXT(данные!D26,""),14,1)</f>
        <v>#VALUE!</v>
      </c>
      <c r="DP78" s="16"/>
      <c r="DQ78" s="21"/>
      <c r="DR78" s="16" t="e">
        <f>MID(TEXT(данные!D26,""),15,1)</f>
        <v>#VALUE!</v>
      </c>
      <c r="DS78" s="16"/>
      <c r="DT78" s="21"/>
      <c r="DU78" s="16" t="e">
        <f>MID(TEXT(данные!D26,""),16,1)</f>
        <v>#VALUE!</v>
      </c>
      <c r="DV78" s="16"/>
      <c r="DW78" s="21"/>
      <c r="DX78" s="16" t="e">
        <f>MID(TEXT(данные!D26,""),17,1)</f>
        <v>#VALUE!</v>
      </c>
      <c r="DY78" s="16"/>
      <c r="DZ78" s="21"/>
      <c r="EA78" s="16" t="e">
        <f>MID(TEXT(данные!D26,""),18,1)</f>
        <v>#VALUE!</v>
      </c>
      <c r="EB78" s="16"/>
      <c r="EC78" s="21"/>
      <c r="ED78" s="16" t="e">
        <f>MID(TEXT(данные!D26,""),19,1)</f>
        <v>#VALUE!</v>
      </c>
      <c r="EE78" s="16"/>
    </row>
    <row r="79" s="15" customFormat="1" ht="3.75" customHeight="1"/>
    <row r="80" spans="2:135" s="15" customFormat="1" ht="12.75" customHeight="1">
      <c r="B80" s="42" t="s">
        <v>55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16" t="e">
        <f>LEFT(TEXT(данные!D27,""),1)</f>
        <v>#VALUE!</v>
      </c>
      <c r="AR80" s="16"/>
      <c r="AS80" s="21"/>
      <c r="AT80" s="16" t="e">
        <f>MID(TEXT(данные!D27,""),2,1)</f>
        <v>#VALUE!</v>
      </c>
      <c r="AU80" s="16"/>
      <c r="AV80" s="21"/>
      <c r="AW80" s="16" t="e">
        <f>MID(TEXT(данные!D27,""),3,1)</f>
        <v>#VALUE!</v>
      </c>
      <c r="AX80" s="16"/>
      <c r="AY80" s="21"/>
      <c r="AZ80" s="16" t="e">
        <f>MID(TEXT(данные!D27,""),4,1)</f>
        <v>#VALUE!</v>
      </c>
      <c r="BA80" s="16"/>
      <c r="BB80" s="21"/>
      <c r="BC80" s="16" t="e">
        <f>MID(TEXT(данные!D27,""),5,1)</f>
        <v>#VALUE!</v>
      </c>
      <c r="BD80" s="16"/>
      <c r="BE80" s="21"/>
      <c r="BF80" s="16" t="e">
        <f>MID(TEXT(данные!D27,""),6,1)</f>
        <v>#VALUE!</v>
      </c>
      <c r="BG80" s="16"/>
      <c r="BH80" s="21"/>
      <c r="BI80" s="16" t="e">
        <f>MID(TEXT(данные!D27,""),7,1)</f>
        <v>#VALUE!</v>
      </c>
      <c r="BJ80" s="16"/>
      <c r="BK80" s="21"/>
      <c r="BL80" s="16" t="e">
        <f>MID(TEXT(данные!D27,""),8,1)</f>
        <v>#VALUE!</v>
      </c>
      <c r="BM80" s="16"/>
      <c r="CI80" s="27" t="s">
        <v>56</v>
      </c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X80" s="16" t="e">
        <f>MID(TEXT(данные!D28,""),2,1)</f>
        <v>#VALUE!</v>
      </c>
      <c r="CY80" s="16"/>
      <c r="CZ80" s="21"/>
      <c r="DA80" s="16" t="e">
        <f>MID(TEXT(данные!D28,""),3,1)</f>
        <v>#VALUE!</v>
      </c>
      <c r="DB80" s="16"/>
      <c r="DC80" s="43" t="s">
        <v>52</v>
      </c>
      <c r="DD80" s="43"/>
      <c r="DE80" s="43"/>
      <c r="DF80" s="43"/>
      <c r="DG80" s="43"/>
      <c r="DH80" s="43"/>
      <c r="DI80" s="43"/>
      <c r="DJ80" s="43"/>
      <c r="DK80" s="16" t="e">
        <f>MID(TEXT(данные!D28,""),5,1)</f>
        <v>#VALUE!</v>
      </c>
      <c r="DL80" s="16"/>
      <c r="DM80" s="21"/>
      <c r="DN80" s="16" t="e">
        <f>MID(TEXT(данные!D28,""),6,1)</f>
        <v>#VALUE!</v>
      </c>
      <c r="DO80" s="16"/>
      <c r="DP80" s="43" t="s">
        <v>53</v>
      </c>
      <c r="DQ80" s="43"/>
      <c r="DR80" s="43"/>
      <c r="DS80" s="43"/>
      <c r="DT80" s="43"/>
      <c r="DU80" s="16" t="e">
        <f>MID(TEXT(данные!D28,""),8,1)</f>
        <v>#VALUE!</v>
      </c>
      <c r="DV80" s="16"/>
      <c r="DW80" s="21"/>
      <c r="DX80" s="16" t="e">
        <f>MID(TEXT(данные!D28,""),9,1)</f>
        <v>#VALUE!</v>
      </c>
      <c r="DY80" s="16"/>
      <c r="EA80" s="16" t="e">
        <f>MID(TEXT(данные!D28,""),10,1)</f>
        <v>#VALUE!</v>
      </c>
      <c r="EB80" s="16"/>
      <c r="EC80" s="21"/>
      <c r="ED80" s="16" t="e">
        <f>MID(TEXT(данные!D28,""),11,1)</f>
        <v>#VALUE!</v>
      </c>
      <c r="EE80" s="16"/>
    </row>
    <row r="81" s="15" customFormat="1" ht="3.75" customHeight="1"/>
    <row r="82" spans="2:69" s="15" customFormat="1" ht="12.75" customHeight="1">
      <c r="B82" s="15" t="s">
        <v>57</v>
      </c>
      <c r="I82" s="16" t="e">
        <f>LEFT(TEXT(данные!D29,""),1)</f>
        <v>#VALUE!</v>
      </c>
      <c r="J82" s="16"/>
      <c r="K82" s="21"/>
      <c r="L82" s="16" t="e">
        <f>MID(TEXT(данные!D29,""),2,1)</f>
        <v>#VALUE!</v>
      </c>
      <c r="M82" s="16"/>
      <c r="N82" s="21"/>
      <c r="O82" s="16" t="e">
        <f>MID(TEXT(данные!D29,""),3,1)</f>
        <v>#VALUE!</v>
      </c>
      <c r="P82" s="16"/>
      <c r="Q82" s="21"/>
      <c r="R82" s="16" t="e">
        <f>MID(TEXT(данные!D29,""),4,1)</f>
        <v>#VALUE!</v>
      </c>
      <c r="S82" s="16"/>
      <c r="T82" s="21"/>
      <c r="U82" s="16" t="e">
        <f>MID(TEXT(данные!D29,""),5,1)</f>
        <v>#VALUE!</v>
      </c>
      <c r="V82" s="16"/>
      <c r="W82" s="21"/>
      <c r="X82" s="16" t="e">
        <f>MID(TEXT(данные!D29,""),6,1)</f>
        <v>#VALUE!</v>
      </c>
      <c r="Y82" s="16"/>
      <c r="AC82" s="28"/>
      <c r="AD82" s="28"/>
      <c r="AE82" s="28"/>
      <c r="AF82" s="28"/>
      <c r="AG82" s="28" t="s">
        <v>58</v>
      </c>
      <c r="AI82" s="16" t="e">
        <f>MID(TEXT(данные!D30,""),2,1)</f>
        <v>#VALUE!</v>
      </c>
      <c r="AJ82" s="16"/>
      <c r="AK82" s="21"/>
      <c r="AL82" s="16" t="e">
        <f>MID(TEXT(данные!D30,""),3,1)</f>
        <v>#VALUE!</v>
      </c>
      <c r="AM82" s="16"/>
      <c r="AN82" s="21"/>
      <c r="AO82" s="16" t="e">
        <f>MID(TEXT(данные!D30,""),4,1)</f>
        <v>#VALUE!</v>
      </c>
      <c r="AP82" s="16"/>
      <c r="AQ82" s="21"/>
      <c r="AR82" s="16" t="e">
        <f>MID(TEXT(данные!D30,""),5,1)</f>
        <v>#VALUE!</v>
      </c>
      <c r="AS82" s="16"/>
      <c r="AT82" s="21"/>
      <c r="AU82" s="16" t="e">
        <f>MID(TEXT(данные!D30,""),6,1)</f>
        <v>#VALUE!</v>
      </c>
      <c r="AV82" s="16"/>
      <c r="AW82" s="21"/>
      <c r="AX82" s="16" t="e">
        <f>MID(TEXT(данные!D30,""),7,1)</f>
        <v>#VALUE!</v>
      </c>
      <c r="AY82" s="16"/>
      <c r="AZ82" s="21"/>
      <c r="BA82" s="16" t="e">
        <f>MID(TEXT(данные!D30,""),8,1)</f>
        <v>#VALUE!</v>
      </c>
      <c r="BB82" s="16"/>
      <c r="BC82" s="21"/>
      <c r="BD82" s="16" t="e">
        <f>MID(TEXT(данные!D30,""),9,1)</f>
        <v>#VALUE!</v>
      </c>
      <c r="BE82" s="16"/>
      <c r="BF82" s="21"/>
      <c r="BG82" s="16" t="e">
        <f>MID(TEXT(данные!D30,""),10,1)</f>
        <v>#VALUE!</v>
      </c>
      <c r="BH82" s="16"/>
      <c r="BI82" s="21"/>
      <c r="BJ82" s="16" t="e">
        <f>MID(TEXT(данные!D30,""),11,1)</f>
        <v>#VALUE!</v>
      </c>
      <c r="BK82" s="16"/>
      <c r="BL82" s="21"/>
      <c r="BM82" s="16" t="e">
        <f>MID(TEXT(данные!D30,""),12,1)</f>
        <v>#VALUE!</v>
      </c>
      <c r="BN82" s="16"/>
      <c r="BO82" s="21"/>
      <c r="BP82" s="16" t="e">
        <f>MID(TEXT(данные!D30,""),13,1)</f>
        <v>#VALUE!</v>
      </c>
      <c r="BQ82" s="16"/>
    </row>
    <row r="83" s="15" customFormat="1" ht="3.75" customHeight="1"/>
    <row r="84" spans="2:135" s="15" customFormat="1" ht="7.5" customHeight="1">
      <c r="B84" s="10"/>
      <c r="C84" s="10"/>
      <c r="DF84" s="10"/>
      <c r="DG84" s="10"/>
      <c r="ED84" s="10"/>
      <c r="EE84" s="10"/>
    </row>
    <row r="85" ht="3" customHeight="1"/>
  </sheetData>
  <sheetProtection selectLockedCells="1" selectUnlockedCells="1"/>
  <mergeCells count="729">
    <mergeCell ref="C1:EF1"/>
    <mergeCell ref="C2:EF2"/>
    <mergeCell ref="C3:EF3"/>
    <mergeCell ref="C4:EF4"/>
    <mergeCell ref="C5:EF5"/>
    <mergeCell ref="C6:EF6"/>
    <mergeCell ref="C7:D7"/>
    <mergeCell ref="EE7:EF7"/>
    <mergeCell ref="C8:EF8"/>
    <mergeCell ref="C9:EF9"/>
    <mergeCell ref="C10:EF10"/>
    <mergeCell ref="C11:EF11"/>
    <mergeCell ref="B13:EE13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AF15:AG15"/>
    <mergeCell ref="AI15:AJ15"/>
    <mergeCell ref="AL15:AM15"/>
    <mergeCell ref="AO15:AP15"/>
    <mergeCell ref="AR15:AS15"/>
    <mergeCell ref="AU15:AV15"/>
    <mergeCell ref="AX15:AY15"/>
    <mergeCell ref="BA15:BB15"/>
    <mergeCell ref="BD15:BE15"/>
    <mergeCell ref="BG15:BH15"/>
    <mergeCell ref="BJ15:BK15"/>
    <mergeCell ref="BM15:BN15"/>
    <mergeCell ref="BP15:BQ15"/>
    <mergeCell ref="BS15:BT15"/>
    <mergeCell ref="BV15:BW15"/>
    <mergeCell ref="BY15:BZ15"/>
    <mergeCell ref="CB15:CC15"/>
    <mergeCell ref="CE15:CF15"/>
    <mergeCell ref="CH15:CI15"/>
    <mergeCell ref="CK15:CL15"/>
    <mergeCell ref="CN15:CO15"/>
    <mergeCell ref="CQ15:CR15"/>
    <mergeCell ref="CT15:CU15"/>
    <mergeCell ref="CW15:CX15"/>
    <mergeCell ref="CZ15:DA15"/>
    <mergeCell ref="DC15:DD15"/>
    <mergeCell ref="DF15:DG15"/>
    <mergeCell ref="DI15:DJ15"/>
    <mergeCell ref="DL15:DM15"/>
    <mergeCell ref="DO15:DP15"/>
    <mergeCell ref="DR15:DS15"/>
    <mergeCell ref="DU15:DV15"/>
    <mergeCell ref="DX15:DY15"/>
    <mergeCell ref="EA15:EB15"/>
    <mergeCell ref="ED15:EE15"/>
    <mergeCell ref="B16:EE16"/>
    <mergeCell ref="B17:EE17"/>
    <mergeCell ref="B18:EE18"/>
    <mergeCell ref="B20:C20"/>
    <mergeCell ref="E20:F20"/>
    <mergeCell ref="H20:I20"/>
    <mergeCell ref="K20:L20"/>
    <mergeCell ref="N20:O20"/>
    <mergeCell ref="Q20:R20"/>
    <mergeCell ref="T20:U20"/>
    <mergeCell ref="W20:X20"/>
    <mergeCell ref="Z20:AA20"/>
    <mergeCell ref="AC20:AD20"/>
    <mergeCell ref="AF20:AG20"/>
    <mergeCell ref="AI20:AJ20"/>
    <mergeCell ref="AL20:AM20"/>
    <mergeCell ref="AO20:AP20"/>
    <mergeCell ref="AR20:AS20"/>
    <mergeCell ref="AU20:AV20"/>
    <mergeCell ref="AX20:AY20"/>
    <mergeCell ref="BA20:BB20"/>
    <mergeCell ref="BD20:BE20"/>
    <mergeCell ref="BG20:BH20"/>
    <mergeCell ref="BJ20:BK20"/>
    <mergeCell ref="BM20:BN20"/>
    <mergeCell ref="BP20:BQ20"/>
    <mergeCell ref="BS20:BT20"/>
    <mergeCell ref="BV20:BW20"/>
    <mergeCell ref="BY20:BZ20"/>
    <mergeCell ref="CB20:CC20"/>
    <mergeCell ref="CE20:CF20"/>
    <mergeCell ref="CH20:CI20"/>
    <mergeCell ref="CK20:CL20"/>
    <mergeCell ref="CN20:CO20"/>
    <mergeCell ref="CQ20:CR20"/>
    <mergeCell ref="CT20:CU20"/>
    <mergeCell ref="CW20:CX20"/>
    <mergeCell ref="CZ20:DA20"/>
    <mergeCell ref="DC20:DD20"/>
    <mergeCell ref="DF20:DG20"/>
    <mergeCell ref="DI20:DJ20"/>
    <mergeCell ref="DL20:DM20"/>
    <mergeCell ref="DO20:DP20"/>
    <mergeCell ref="DR20:DS20"/>
    <mergeCell ref="DU20:DV20"/>
    <mergeCell ref="DX20:DY20"/>
    <mergeCell ref="EA20:EB20"/>
    <mergeCell ref="ED20:EE20"/>
    <mergeCell ref="B22:C22"/>
    <mergeCell ref="E22:F22"/>
    <mergeCell ref="H22:I22"/>
    <mergeCell ref="K22:L22"/>
    <mergeCell ref="N22:O22"/>
    <mergeCell ref="Q22:R22"/>
    <mergeCell ref="T22:U22"/>
    <mergeCell ref="W22:X22"/>
    <mergeCell ref="Z22:AA22"/>
    <mergeCell ref="AC22:AD22"/>
    <mergeCell ref="AF22:AG22"/>
    <mergeCell ref="AI22:AJ22"/>
    <mergeCell ref="AL22:AM22"/>
    <mergeCell ref="AO22:AP22"/>
    <mergeCell ref="AR22:AS22"/>
    <mergeCell ref="AU22:AV22"/>
    <mergeCell ref="AX22:AY22"/>
    <mergeCell ref="BA22:BB22"/>
    <mergeCell ref="BD22:BE22"/>
    <mergeCell ref="BG22:BH22"/>
    <mergeCell ref="BJ22:BK22"/>
    <mergeCell ref="BM22:BN22"/>
    <mergeCell ref="BP22:BQ22"/>
    <mergeCell ref="BS22:BT22"/>
    <mergeCell ref="BV22:BW22"/>
    <mergeCell ref="BY22:BZ22"/>
    <mergeCell ref="CB22:CC22"/>
    <mergeCell ref="CE22:CF22"/>
    <mergeCell ref="CH22:CI22"/>
    <mergeCell ref="CK22:CL22"/>
    <mergeCell ref="CN22:CO22"/>
    <mergeCell ref="CQ22:CR22"/>
    <mergeCell ref="CT22:CU22"/>
    <mergeCell ref="CW22:CX22"/>
    <mergeCell ref="CZ22:DA22"/>
    <mergeCell ref="DC22:DD22"/>
    <mergeCell ref="DF22:DG22"/>
    <mergeCell ref="DI22:DJ22"/>
    <mergeCell ref="DL22:DM22"/>
    <mergeCell ref="DO22:DP22"/>
    <mergeCell ref="DR22:DS22"/>
    <mergeCell ref="DU22:DV22"/>
    <mergeCell ref="DX22:DY22"/>
    <mergeCell ref="EA22:EB22"/>
    <mergeCell ref="ED22:EE22"/>
    <mergeCell ref="B23:EE23"/>
    <mergeCell ref="B24:C24"/>
    <mergeCell ref="E24:F24"/>
    <mergeCell ref="H24:I24"/>
    <mergeCell ref="K24:L24"/>
    <mergeCell ref="N24:O24"/>
    <mergeCell ref="Q24:R24"/>
    <mergeCell ref="T24:U24"/>
    <mergeCell ref="W24:X24"/>
    <mergeCell ref="Z24:AA24"/>
    <mergeCell ref="AC24:AD24"/>
    <mergeCell ref="AF24:AG24"/>
    <mergeCell ref="AI24:AJ24"/>
    <mergeCell ref="AL24:AM24"/>
    <mergeCell ref="AO24:AP24"/>
    <mergeCell ref="AR24:AS24"/>
    <mergeCell ref="AU24:AV24"/>
    <mergeCell ref="BS24:BT24"/>
    <mergeCell ref="BV24:BW24"/>
    <mergeCell ref="BY24:BZ24"/>
    <mergeCell ref="CB24:CC24"/>
    <mergeCell ref="CE24:CF24"/>
    <mergeCell ref="CH24:CI24"/>
    <mergeCell ref="CK24:CL24"/>
    <mergeCell ref="CN24:CO24"/>
    <mergeCell ref="CQ24:CR24"/>
    <mergeCell ref="CT24:CU24"/>
    <mergeCell ref="CW24:CX24"/>
    <mergeCell ref="CZ24:DA24"/>
    <mergeCell ref="DC24:DD24"/>
    <mergeCell ref="DF24:DG24"/>
    <mergeCell ref="DI24:DJ24"/>
    <mergeCell ref="DL24:DM24"/>
    <mergeCell ref="DO24:DP24"/>
    <mergeCell ref="DR24:DS24"/>
    <mergeCell ref="DU24:DV24"/>
    <mergeCell ref="DX24:DY24"/>
    <mergeCell ref="EA24:EB24"/>
    <mergeCell ref="ED24:EE24"/>
    <mergeCell ref="B25:EE25"/>
    <mergeCell ref="B26:EE26"/>
    <mergeCell ref="B27:C27"/>
    <mergeCell ref="E27:F27"/>
    <mergeCell ref="H27:I27"/>
    <mergeCell ref="K27:L27"/>
    <mergeCell ref="N27:O27"/>
    <mergeCell ref="Q27:R27"/>
    <mergeCell ref="T27:U27"/>
    <mergeCell ref="W27:X27"/>
    <mergeCell ref="Z27:AA27"/>
    <mergeCell ref="AC27:AD27"/>
    <mergeCell ref="AF27:AG27"/>
    <mergeCell ref="AI27:AJ27"/>
    <mergeCell ref="AL27:AM27"/>
    <mergeCell ref="AO27:AP27"/>
    <mergeCell ref="AR27:AS27"/>
    <mergeCell ref="AU27:AV27"/>
    <mergeCell ref="AX27:AY27"/>
    <mergeCell ref="BA27:BB27"/>
    <mergeCell ref="BD27:BE27"/>
    <mergeCell ref="BG27:BH27"/>
    <mergeCell ref="BJ27:BK27"/>
    <mergeCell ref="BM27:BN27"/>
    <mergeCell ref="BP27:BQ27"/>
    <mergeCell ref="BS27:BT27"/>
    <mergeCell ref="BV27:BW27"/>
    <mergeCell ref="BY27:BZ27"/>
    <mergeCell ref="CB27:CC27"/>
    <mergeCell ref="CE27:CF27"/>
    <mergeCell ref="CH27:CI27"/>
    <mergeCell ref="CK27:CL27"/>
    <mergeCell ref="CN27:CO27"/>
    <mergeCell ref="CQ27:CR27"/>
    <mergeCell ref="CT27:CU27"/>
    <mergeCell ref="CW27:CX27"/>
    <mergeCell ref="CZ27:DA27"/>
    <mergeCell ref="DC27:DD27"/>
    <mergeCell ref="DF27:DG27"/>
    <mergeCell ref="DI27:DJ27"/>
    <mergeCell ref="DL27:DM27"/>
    <mergeCell ref="DO27:DP27"/>
    <mergeCell ref="DR27:DS27"/>
    <mergeCell ref="DU27:DV27"/>
    <mergeCell ref="DX27:DY27"/>
    <mergeCell ref="EA27:EB27"/>
    <mergeCell ref="ED27:EE27"/>
    <mergeCell ref="B28:EE28"/>
    <mergeCell ref="B29:EE29"/>
    <mergeCell ref="B30:C30"/>
    <mergeCell ref="E30:F30"/>
    <mergeCell ref="H30:I30"/>
    <mergeCell ref="K30:L30"/>
    <mergeCell ref="N30:O30"/>
    <mergeCell ref="Q30:R30"/>
    <mergeCell ref="T30:U30"/>
    <mergeCell ref="W30:X30"/>
    <mergeCell ref="Z30:AA30"/>
    <mergeCell ref="AC30:AD30"/>
    <mergeCell ref="AF30:AG30"/>
    <mergeCell ref="AI30:AJ30"/>
    <mergeCell ref="AL30:AM30"/>
    <mergeCell ref="AO30:AP30"/>
    <mergeCell ref="AR30:AS30"/>
    <mergeCell ref="AU30:AV30"/>
    <mergeCell ref="AX30:AY30"/>
    <mergeCell ref="BA30:BB30"/>
    <mergeCell ref="BD30:BE30"/>
    <mergeCell ref="BG30:BH30"/>
    <mergeCell ref="BJ30:BK30"/>
    <mergeCell ref="BM30:BN30"/>
    <mergeCell ref="BP30:BQ30"/>
    <mergeCell ref="BS30:BT30"/>
    <mergeCell ref="BV30:BW30"/>
    <mergeCell ref="BY30:BZ30"/>
    <mergeCell ref="CB30:CC30"/>
    <mergeCell ref="CE30:CF30"/>
    <mergeCell ref="CH30:CI30"/>
    <mergeCell ref="CK30:CL30"/>
    <mergeCell ref="CN30:CO30"/>
    <mergeCell ref="CQ30:CR30"/>
    <mergeCell ref="CT30:CU30"/>
    <mergeCell ref="CW30:CX30"/>
    <mergeCell ref="CZ30:DA30"/>
    <mergeCell ref="DC30:DD30"/>
    <mergeCell ref="DF30:DG30"/>
    <mergeCell ref="DI30:DJ30"/>
    <mergeCell ref="DL30:DM30"/>
    <mergeCell ref="DO30:DP30"/>
    <mergeCell ref="DR30:DS30"/>
    <mergeCell ref="DU30:DV30"/>
    <mergeCell ref="DX30:DY30"/>
    <mergeCell ref="EA30:EB30"/>
    <mergeCell ref="ED30:EE30"/>
    <mergeCell ref="B31:EE31"/>
    <mergeCell ref="B32:C32"/>
    <mergeCell ref="E32:F32"/>
    <mergeCell ref="H32:I32"/>
    <mergeCell ref="K32:L32"/>
    <mergeCell ref="N32:O32"/>
    <mergeCell ref="Q32:R32"/>
    <mergeCell ref="T32:U32"/>
    <mergeCell ref="W32:X32"/>
    <mergeCell ref="Z32:AA32"/>
    <mergeCell ref="AC32:AD32"/>
    <mergeCell ref="AF32:AG32"/>
    <mergeCell ref="AI32:AJ32"/>
    <mergeCell ref="AL32:AM32"/>
    <mergeCell ref="AO32:AP32"/>
    <mergeCell ref="AR32:AS32"/>
    <mergeCell ref="AU32:AV32"/>
    <mergeCell ref="AX32:AY32"/>
    <mergeCell ref="BA32:BB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CB32:CC32"/>
    <mergeCell ref="CE32:CF32"/>
    <mergeCell ref="CH32:CI32"/>
    <mergeCell ref="CK32:CL32"/>
    <mergeCell ref="CN32:CO32"/>
    <mergeCell ref="CQ32:CR32"/>
    <mergeCell ref="CT32:CU32"/>
    <mergeCell ref="CW32:CX32"/>
    <mergeCell ref="CZ32:DA32"/>
    <mergeCell ref="DC32:DD32"/>
    <mergeCell ref="DF32:DG32"/>
    <mergeCell ref="DI32:DJ32"/>
    <mergeCell ref="DL32:DM32"/>
    <mergeCell ref="DO32:DP32"/>
    <mergeCell ref="DR32:DS32"/>
    <mergeCell ref="DU32:DV32"/>
    <mergeCell ref="DX32:DY32"/>
    <mergeCell ref="EA32:EB32"/>
    <mergeCell ref="ED32:EE32"/>
    <mergeCell ref="B33:EE33"/>
    <mergeCell ref="DS34:DT34"/>
    <mergeCell ref="DU34:EA34"/>
    <mergeCell ref="EB34:EC34"/>
    <mergeCell ref="B36:C36"/>
    <mergeCell ref="D36:F36"/>
    <mergeCell ref="G36:EE36"/>
    <mergeCell ref="G37:EE37"/>
    <mergeCell ref="B38:C38"/>
    <mergeCell ref="D38:F38"/>
    <mergeCell ref="G38:EE38"/>
    <mergeCell ref="G39:EE39"/>
    <mergeCell ref="B40:C40"/>
    <mergeCell ref="D40:F40"/>
    <mergeCell ref="G40:EE40"/>
    <mergeCell ref="G41:EE41"/>
    <mergeCell ref="B42:C42"/>
    <mergeCell ref="D42:F42"/>
    <mergeCell ref="G42:EE42"/>
    <mergeCell ref="G43:EE43"/>
    <mergeCell ref="B44:C44"/>
    <mergeCell ref="D44:F44"/>
    <mergeCell ref="G44:EE44"/>
    <mergeCell ref="B46:C46"/>
    <mergeCell ref="D46:F46"/>
    <mergeCell ref="G46:BI46"/>
    <mergeCell ref="BL46:BM46"/>
    <mergeCell ref="BN46:BP46"/>
    <mergeCell ref="BQ46:EE46"/>
    <mergeCell ref="B48:EE48"/>
    <mergeCell ref="B49:L49"/>
    <mergeCell ref="M49:EE49"/>
    <mergeCell ref="B50:EE50"/>
    <mergeCell ref="BI52:BW53"/>
    <mergeCell ref="B55:EE55"/>
    <mergeCell ref="B56:EE56"/>
    <mergeCell ref="B57:EE57"/>
    <mergeCell ref="B59:C59"/>
    <mergeCell ref="E59:F59"/>
    <mergeCell ref="H59:I59"/>
    <mergeCell ref="K59:L59"/>
    <mergeCell ref="N59:O59"/>
    <mergeCell ref="Q59:R59"/>
    <mergeCell ref="T59:U59"/>
    <mergeCell ref="W59:X59"/>
    <mergeCell ref="Z59:AA59"/>
    <mergeCell ref="AC59:AD59"/>
    <mergeCell ref="AF59:AG59"/>
    <mergeCell ref="AI59:AJ59"/>
    <mergeCell ref="AL59:AM59"/>
    <mergeCell ref="AO59:AP59"/>
    <mergeCell ref="AR59:AS59"/>
    <mergeCell ref="AU59:AV59"/>
    <mergeCell ref="AX59:AY59"/>
    <mergeCell ref="BA59:BB59"/>
    <mergeCell ref="BD59:BE59"/>
    <mergeCell ref="BG59:BH59"/>
    <mergeCell ref="BJ59:BK59"/>
    <mergeCell ref="BM59:BN59"/>
    <mergeCell ref="BP59:BQ59"/>
    <mergeCell ref="BS59:BT59"/>
    <mergeCell ref="BV59:BW59"/>
    <mergeCell ref="BY59:BZ59"/>
    <mergeCell ref="CB59:CC59"/>
    <mergeCell ref="CE59:CF59"/>
    <mergeCell ref="CH59:CI59"/>
    <mergeCell ref="CK59:CL59"/>
    <mergeCell ref="CN59:CO59"/>
    <mergeCell ref="CQ59:CR59"/>
    <mergeCell ref="CT59:CU59"/>
    <mergeCell ref="CW59:CX59"/>
    <mergeCell ref="CZ59:DA59"/>
    <mergeCell ref="DC59:DD59"/>
    <mergeCell ref="DF59:DG59"/>
    <mergeCell ref="DI59:DJ59"/>
    <mergeCell ref="DL59:DM59"/>
    <mergeCell ref="DO59:DP59"/>
    <mergeCell ref="DR59:DS59"/>
    <mergeCell ref="DU59:DV59"/>
    <mergeCell ref="DX59:DY59"/>
    <mergeCell ref="EA59:EB59"/>
    <mergeCell ref="ED59:EE59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AC61:AD61"/>
    <mergeCell ref="AF61:AG61"/>
    <mergeCell ref="AI61:AJ61"/>
    <mergeCell ref="AL61:AM61"/>
    <mergeCell ref="AO61:AP61"/>
    <mergeCell ref="AR61:AS61"/>
    <mergeCell ref="AU61:AV61"/>
    <mergeCell ref="AX61:AY61"/>
    <mergeCell ref="BA61:BB61"/>
    <mergeCell ref="BD61:BE61"/>
    <mergeCell ref="BG61:BH61"/>
    <mergeCell ref="BJ61:BK61"/>
    <mergeCell ref="BM61:BN61"/>
    <mergeCell ref="BP61:BQ61"/>
    <mergeCell ref="BS61:BT61"/>
    <mergeCell ref="BV61:BW61"/>
    <mergeCell ref="BY61:BZ61"/>
    <mergeCell ref="CB61:CC61"/>
    <mergeCell ref="CE61:CF61"/>
    <mergeCell ref="CH61:CI61"/>
    <mergeCell ref="CK61:CL61"/>
    <mergeCell ref="CN61:CO61"/>
    <mergeCell ref="CQ61:CR61"/>
    <mergeCell ref="CT61:CU61"/>
    <mergeCell ref="CW61:CX61"/>
    <mergeCell ref="CZ61:DA61"/>
    <mergeCell ref="DC61:DD61"/>
    <mergeCell ref="DF61:DG61"/>
    <mergeCell ref="DI61:DJ61"/>
    <mergeCell ref="DL61:DM61"/>
    <mergeCell ref="DO61:DP61"/>
    <mergeCell ref="DR61:DS61"/>
    <mergeCell ref="DU61:DV61"/>
    <mergeCell ref="DX61:DY61"/>
    <mergeCell ref="EA61:EB61"/>
    <mergeCell ref="ED61:EE61"/>
    <mergeCell ref="B62:EE62"/>
    <mergeCell ref="B63:EE63"/>
    <mergeCell ref="B65:C65"/>
    <mergeCell ref="E65:F65"/>
    <mergeCell ref="H65:I65"/>
    <mergeCell ref="K65:L65"/>
    <mergeCell ref="N65:O65"/>
    <mergeCell ref="Q65:R65"/>
    <mergeCell ref="T65:U65"/>
    <mergeCell ref="W65:X65"/>
    <mergeCell ref="Z65:AA65"/>
    <mergeCell ref="AC65:AD65"/>
    <mergeCell ref="AF65:AG65"/>
    <mergeCell ref="AI65:AJ65"/>
    <mergeCell ref="AL65:AM65"/>
    <mergeCell ref="AO65:AP65"/>
    <mergeCell ref="AR65:AS65"/>
    <mergeCell ref="AU65:AV65"/>
    <mergeCell ref="AX65:AY65"/>
    <mergeCell ref="BA65:BB65"/>
    <mergeCell ref="BD65:BE65"/>
    <mergeCell ref="BG65:BH65"/>
    <mergeCell ref="BJ65:BK65"/>
    <mergeCell ref="BM65:BN65"/>
    <mergeCell ref="BP65:BQ65"/>
    <mergeCell ref="BS65:BT65"/>
    <mergeCell ref="BV65:BW65"/>
    <mergeCell ref="BY65:BZ65"/>
    <mergeCell ref="CB65:CC65"/>
    <mergeCell ref="CE65:CF65"/>
    <mergeCell ref="CH65:CI65"/>
    <mergeCell ref="CK65:CL65"/>
    <mergeCell ref="CN65:CO65"/>
    <mergeCell ref="CQ65:CR65"/>
    <mergeCell ref="CT65:CU65"/>
    <mergeCell ref="CW65:CX65"/>
    <mergeCell ref="CZ65:DA65"/>
    <mergeCell ref="DC65:DD65"/>
    <mergeCell ref="DF65:DG65"/>
    <mergeCell ref="DI65:DJ65"/>
    <mergeCell ref="DL65:DM65"/>
    <mergeCell ref="DO65:DP65"/>
    <mergeCell ref="DR65:DS65"/>
    <mergeCell ref="DU65:DV65"/>
    <mergeCell ref="DX65:DY65"/>
    <mergeCell ref="EA65:EB65"/>
    <mergeCell ref="ED65:EE65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AC67:AD67"/>
    <mergeCell ref="AF67:AG67"/>
    <mergeCell ref="AI67:AJ67"/>
    <mergeCell ref="AL67:AM67"/>
    <mergeCell ref="AO67:AP67"/>
    <mergeCell ref="AR67:AS67"/>
    <mergeCell ref="AU67:AV67"/>
    <mergeCell ref="AX67:AY67"/>
    <mergeCell ref="BA67:BB67"/>
    <mergeCell ref="BD67:BE67"/>
    <mergeCell ref="BG67:BH67"/>
    <mergeCell ref="BJ67:BK67"/>
    <mergeCell ref="BM67:BN67"/>
    <mergeCell ref="BP67:BQ67"/>
    <mergeCell ref="BS67:BT67"/>
    <mergeCell ref="BV67:BW67"/>
    <mergeCell ref="BY67:BZ67"/>
    <mergeCell ref="CB67:CC67"/>
    <mergeCell ref="CE67:CF67"/>
    <mergeCell ref="CH67:CI67"/>
    <mergeCell ref="CK67:CL67"/>
    <mergeCell ref="CN67:CO67"/>
    <mergeCell ref="CQ67:CR67"/>
    <mergeCell ref="CT67:CU67"/>
    <mergeCell ref="CW67:CX67"/>
    <mergeCell ref="CZ67:DA67"/>
    <mergeCell ref="DC67:DD67"/>
    <mergeCell ref="DF67:DG67"/>
    <mergeCell ref="DI67:DJ67"/>
    <mergeCell ref="DL67:DM67"/>
    <mergeCell ref="DO67:DP67"/>
    <mergeCell ref="DR67:DS67"/>
    <mergeCell ref="DU67:DV67"/>
    <mergeCell ref="DX67:DY67"/>
    <mergeCell ref="EA67:EB67"/>
    <mergeCell ref="ED67:EE67"/>
    <mergeCell ref="B68:EE68"/>
    <mergeCell ref="B69:EE69"/>
    <mergeCell ref="N72:O72"/>
    <mergeCell ref="Q72:R72"/>
    <mergeCell ref="T72:U72"/>
    <mergeCell ref="W72:X72"/>
    <mergeCell ref="Z72:AA72"/>
    <mergeCell ref="AC72:AD72"/>
    <mergeCell ref="AF72:AG72"/>
    <mergeCell ref="AI72:AJ72"/>
    <mergeCell ref="AL72:AM72"/>
    <mergeCell ref="AO72:AP72"/>
    <mergeCell ref="AR72:AS72"/>
    <mergeCell ref="AU72:AV72"/>
    <mergeCell ref="AX72:AY72"/>
    <mergeCell ref="BA72:BB72"/>
    <mergeCell ref="BD72:BE72"/>
    <mergeCell ref="BG72:BH72"/>
    <mergeCell ref="BJ72:BK72"/>
    <mergeCell ref="BM72:BN72"/>
    <mergeCell ref="BP72:BQ72"/>
    <mergeCell ref="BS72:BT72"/>
    <mergeCell ref="BV72:BW72"/>
    <mergeCell ref="BY72:BZ72"/>
    <mergeCell ref="CB72:CC72"/>
    <mergeCell ref="CE72:CF72"/>
    <mergeCell ref="CH72:CI72"/>
    <mergeCell ref="CK72:CL72"/>
    <mergeCell ref="CN72:CO72"/>
    <mergeCell ref="CQ72:CR72"/>
    <mergeCell ref="CT72:CU72"/>
    <mergeCell ref="CW72:CX72"/>
    <mergeCell ref="CZ72:DA72"/>
    <mergeCell ref="DC72:DD72"/>
    <mergeCell ref="DF72:DG72"/>
    <mergeCell ref="DI72:DJ72"/>
    <mergeCell ref="DL72:DM72"/>
    <mergeCell ref="DO72:DP72"/>
    <mergeCell ref="DR72:DS72"/>
    <mergeCell ref="DU72:DV72"/>
    <mergeCell ref="DX72:DY72"/>
    <mergeCell ref="EA72:EB72"/>
    <mergeCell ref="ED72:EE72"/>
    <mergeCell ref="H74:I74"/>
    <mergeCell ref="K74:L74"/>
    <mergeCell ref="N74:O74"/>
    <mergeCell ref="Q74:R74"/>
    <mergeCell ref="T74:U74"/>
    <mergeCell ref="W74:X74"/>
    <mergeCell ref="Z74:AA74"/>
    <mergeCell ref="AC74:AD74"/>
    <mergeCell ref="AF74:AG74"/>
    <mergeCell ref="AI74:AJ74"/>
    <mergeCell ref="AL74:AM74"/>
    <mergeCell ref="AO74:AP74"/>
    <mergeCell ref="AR74:AS74"/>
    <mergeCell ref="AU74:AV74"/>
    <mergeCell ref="AX74:AY74"/>
    <mergeCell ref="BA74:BB74"/>
    <mergeCell ref="BD74:BE74"/>
    <mergeCell ref="BG74:BH74"/>
    <mergeCell ref="BJ74:BK74"/>
    <mergeCell ref="BM74:BN74"/>
    <mergeCell ref="CQ74:CR74"/>
    <mergeCell ref="CT74:CU74"/>
    <mergeCell ref="CW74:CX74"/>
    <mergeCell ref="CZ74:DA74"/>
    <mergeCell ref="DC74:DD74"/>
    <mergeCell ref="DF74:DG74"/>
    <mergeCell ref="DI74:DJ74"/>
    <mergeCell ref="DL74:DM74"/>
    <mergeCell ref="DO74:DP74"/>
    <mergeCell ref="DR74:DS74"/>
    <mergeCell ref="DU74:DV74"/>
    <mergeCell ref="DX74:DY74"/>
    <mergeCell ref="EA74:EB74"/>
    <mergeCell ref="ED74:EE74"/>
    <mergeCell ref="L76:M76"/>
    <mergeCell ref="T76:U76"/>
    <mergeCell ref="AL76:AM76"/>
    <mergeCell ref="AO76:AP76"/>
    <mergeCell ref="AR76:AS76"/>
    <mergeCell ref="AU76:AV76"/>
    <mergeCell ref="AX76:AY76"/>
    <mergeCell ref="BA76:BB76"/>
    <mergeCell ref="BD76:BE76"/>
    <mergeCell ref="BG76:BH76"/>
    <mergeCell ref="BJ76:BK76"/>
    <mergeCell ref="BM76:BN76"/>
    <mergeCell ref="BP76:BQ76"/>
    <mergeCell ref="BS76:BT76"/>
    <mergeCell ref="BV76:BW76"/>
    <mergeCell ref="BY76:BZ76"/>
    <mergeCell ref="CB76:CC76"/>
    <mergeCell ref="CE76:CF76"/>
    <mergeCell ref="CH76:CI76"/>
    <mergeCell ref="CK76:CL76"/>
    <mergeCell ref="CN76:CO76"/>
    <mergeCell ref="CQ76:CR76"/>
    <mergeCell ref="CT76:CU76"/>
    <mergeCell ref="CW76:CX76"/>
    <mergeCell ref="CZ76:DA76"/>
    <mergeCell ref="DC76:DD76"/>
    <mergeCell ref="DF76:DG76"/>
    <mergeCell ref="DI76:DJ76"/>
    <mergeCell ref="DL76:DM76"/>
    <mergeCell ref="DO76:DP76"/>
    <mergeCell ref="DR76:DS76"/>
    <mergeCell ref="DU76:DV76"/>
    <mergeCell ref="DX76:DY76"/>
    <mergeCell ref="EA76:EB76"/>
    <mergeCell ref="ED76:EE76"/>
    <mergeCell ref="X78:Y78"/>
    <mergeCell ref="AA78:AB78"/>
    <mergeCell ref="AL78:AM78"/>
    <mergeCell ref="AO78:AP78"/>
    <mergeCell ref="AW78:AX78"/>
    <mergeCell ref="AZ78:BA78"/>
    <mergeCell ref="BC78:BD78"/>
    <mergeCell ref="BF78:BG78"/>
    <mergeCell ref="CB78:CC78"/>
    <mergeCell ref="CE78:CF78"/>
    <mergeCell ref="CH78:CI78"/>
    <mergeCell ref="CK78:CL78"/>
    <mergeCell ref="CN78:CO78"/>
    <mergeCell ref="CQ78:CR78"/>
    <mergeCell ref="CT78:CU78"/>
    <mergeCell ref="CW78:CX78"/>
    <mergeCell ref="CZ78:DA78"/>
    <mergeCell ref="DC78:DD78"/>
    <mergeCell ref="DF78:DG78"/>
    <mergeCell ref="DI78:DJ78"/>
    <mergeCell ref="DL78:DM78"/>
    <mergeCell ref="DO78:DP78"/>
    <mergeCell ref="DR78:DS78"/>
    <mergeCell ref="DU78:DV78"/>
    <mergeCell ref="DX78:DY78"/>
    <mergeCell ref="EA78:EB78"/>
    <mergeCell ref="ED78:EE78"/>
    <mergeCell ref="B80:AP80"/>
    <mergeCell ref="AQ80:AR80"/>
    <mergeCell ref="AT80:AU80"/>
    <mergeCell ref="AW80:AX80"/>
    <mergeCell ref="AZ80:BA80"/>
    <mergeCell ref="BC80:BD80"/>
    <mergeCell ref="BF80:BG80"/>
    <mergeCell ref="BI80:BJ80"/>
    <mergeCell ref="BL80:BM80"/>
    <mergeCell ref="CI80:CV80"/>
    <mergeCell ref="CX80:CY80"/>
    <mergeCell ref="DA80:DB80"/>
    <mergeCell ref="DC80:DJ80"/>
    <mergeCell ref="DK80:DL80"/>
    <mergeCell ref="DN80:DO80"/>
    <mergeCell ref="DP80:DT80"/>
    <mergeCell ref="DU80:DV80"/>
    <mergeCell ref="DX80:DY80"/>
    <mergeCell ref="EA80:EB80"/>
    <mergeCell ref="ED80:EE80"/>
    <mergeCell ref="I82:J82"/>
    <mergeCell ref="L82:M82"/>
    <mergeCell ref="O82:P82"/>
    <mergeCell ref="R82:S82"/>
    <mergeCell ref="U82:V82"/>
    <mergeCell ref="X82:Y82"/>
    <mergeCell ref="AI82:AJ82"/>
    <mergeCell ref="AL82:AM82"/>
    <mergeCell ref="AO82:AP82"/>
    <mergeCell ref="AR82:AS82"/>
    <mergeCell ref="AU82:AV82"/>
    <mergeCell ref="AX82:AY82"/>
    <mergeCell ref="BA82:BB82"/>
    <mergeCell ref="BD82:BE82"/>
    <mergeCell ref="BG82:BH82"/>
    <mergeCell ref="BJ82:BK82"/>
    <mergeCell ref="BM82:BN82"/>
    <mergeCell ref="BP82:BQ82"/>
    <mergeCell ref="B84:C84"/>
    <mergeCell ref="DF84:DG84"/>
    <mergeCell ref="ED84:EE84"/>
  </mergeCells>
  <printOptions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zoomScaleSheetLayoutView="100" workbookViewId="0" topLeftCell="A1">
      <selection activeCell="BL46" sqref="BL46"/>
    </sheetView>
  </sheetViews>
  <sheetFormatPr defaultColWidth="1.00390625" defaultRowHeight="12.75"/>
  <cols>
    <col min="1" max="151" width="0.74609375" style="1" customWidth="1"/>
    <col min="152" max="152" width="1.00390625" style="1" customWidth="1"/>
    <col min="153" max="153" width="0.875" style="1" customWidth="1"/>
    <col min="154" max="16384" width="0.74609375" style="1" customWidth="1"/>
  </cols>
  <sheetData>
    <row r="1" spans="1:256" s="3" customFormat="1" ht="9.75" customHeight="1">
      <c r="A1" s="1"/>
      <c r="B1" s="2"/>
      <c r="C1" s="3" t="s">
        <v>0</v>
      </c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8" customHeight="1">
      <c r="A2" s="1"/>
      <c r="B2" s="4"/>
      <c r="C2" s="5" t="s">
        <v>1</v>
      </c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7" customFormat="1" ht="9.75" customHeight="1">
      <c r="A3" s="1"/>
      <c r="B3" s="6"/>
      <c r="C3" s="7" t="s">
        <v>2</v>
      </c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7" customFormat="1" ht="12.75" customHeight="1">
      <c r="A4" s="1"/>
      <c r="B4" s="8"/>
      <c r="C4" s="7" t="s">
        <v>3</v>
      </c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7" customFormat="1" ht="12.75">
      <c r="A5" s="1"/>
      <c r="B5" s="8"/>
      <c r="C5" s="7" t="s">
        <v>4</v>
      </c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7" customFormat="1" ht="12.75">
      <c r="A6" s="1"/>
      <c r="B6" s="8"/>
      <c r="C6" s="7" t="s">
        <v>5</v>
      </c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1" customFormat="1" ht="12.75">
      <c r="A7" s="1"/>
      <c r="B7" s="8"/>
      <c r="C7" s="10"/>
      <c r="D7" s="10"/>
      <c r="EE7" s="10"/>
      <c r="EF7" s="10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2" customFormat="1" ht="12.75" customHeight="1">
      <c r="A8" s="1"/>
      <c r="B8"/>
      <c r="C8" s="12" t="s">
        <v>6</v>
      </c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2" customFormat="1" ht="11.25" customHeight="1">
      <c r="A9" s="1"/>
      <c r="B9" s="44"/>
      <c r="C9" s="12" t="s">
        <v>7</v>
      </c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2" customFormat="1" ht="11.25" customHeight="1">
      <c r="A10" s="1"/>
      <c r="B10" s="44"/>
      <c r="C10" s="12" t="s">
        <v>8</v>
      </c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2" customFormat="1" ht="11.25" customHeight="1">
      <c r="A11" s="1"/>
      <c r="B11" s="44"/>
      <c r="C11" s="12" t="s">
        <v>9</v>
      </c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4" customFormat="1" ht="12.75" customHeight="1">
      <c r="A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4" customFormat="1" ht="15.75" customHeight="1">
      <c r="A13" s="1"/>
      <c r="B13" s="14" t="s">
        <v>10</v>
      </c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ht="3" customHeight="1"/>
    <row r="15" spans="2:135" s="15" customFormat="1" ht="12.75" customHeight="1">
      <c r="B15" s="16" t="e">
        <f>LEFT(TEXT(данные!D8,""),1)</f>
        <v>#VALUE!</v>
      </c>
      <c r="C15" s="16"/>
      <c r="E15" s="17" t="e">
        <f>MID(TEXT(данные!D8,""),2,1)</f>
        <v>#VALUE!</v>
      </c>
      <c r="F15" s="17"/>
      <c r="H15" s="17" t="e">
        <f>MID(TEXT(данные!D8,""),3,1)</f>
        <v>#VALUE!</v>
      </c>
      <c r="I15" s="17"/>
      <c r="K15" s="17" t="e">
        <f>MID(TEXT(данные!D8,""),4,1)</f>
        <v>#VALUE!</v>
      </c>
      <c r="L15" s="17"/>
      <c r="N15" s="17" t="e">
        <f>MID(TEXT(данные!D8,""),5,1)</f>
        <v>#VALUE!</v>
      </c>
      <c r="O15" s="17"/>
      <c r="Q15" s="17" t="e">
        <f>MID(TEXT(данные!D8,""),6,1)</f>
        <v>#VALUE!</v>
      </c>
      <c r="R15" s="17"/>
      <c r="T15" s="17" t="e">
        <f>MID(TEXT(данные!D8,""),7,1)</f>
        <v>#VALUE!</v>
      </c>
      <c r="U15" s="17"/>
      <c r="W15" s="17" t="e">
        <f>MID(TEXT(данные!D8,""),8,1)</f>
        <v>#VALUE!</v>
      </c>
      <c r="X15" s="17"/>
      <c r="Z15" s="17" t="e">
        <f>MID(TEXT(данные!D8,""),9,1)</f>
        <v>#VALUE!</v>
      </c>
      <c r="AA15" s="17"/>
      <c r="AC15" s="17" t="e">
        <f>MID(TEXT(данные!D8,""),10,1)</f>
        <v>#VALUE!</v>
      </c>
      <c r="AD15" s="17"/>
      <c r="AF15" s="17" t="e">
        <f>MID(TEXT(данные!D8,""),11,1)</f>
        <v>#VALUE!</v>
      </c>
      <c r="AG15" s="17"/>
      <c r="AI15" s="17" t="e">
        <f>MID(TEXT(данные!D8,""),12,1)</f>
        <v>#VALUE!</v>
      </c>
      <c r="AJ15" s="17"/>
      <c r="AL15" s="17" t="e">
        <f>MID(TEXT(данные!D8,""),13,1)</f>
        <v>#VALUE!</v>
      </c>
      <c r="AM15" s="17"/>
      <c r="AO15" s="17" t="e">
        <f>MID(TEXT(данные!D8,""),14,1)</f>
        <v>#VALUE!</v>
      </c>
      <c r="AP15" s="17"/>
      <c r="AR15" s="17" t="e">
        <f>MID(TEXT(данные!D8,""),15,1)</f>
        <v>#VALUE!</v>
      </c>
      <c r="AS15" s="17"/>
      <c r="AU15" s="17" t="e">
        <f>MID(TEXT(данные!D8,""),16,1)</f>
        <v>#VALUE!</v>
      </c>
      <c r="AV15" s="17"/>
      <c r="AX15" s="17" t="e">
        <f>MID(TEXT(данные!D8,""),17,1)</f>
        <v>#VALUE!</v>
      </c>
      <c r="AY15" s="17"/>
      <c r="BA15" s="17" t="e">
        <f>MID(TEXT(данные!D8,""),18,1)</f>
        <v>#VALUE!</v>
      </c>
      <c r="BB15" s="17"/>
      <c r="BD15" s="17" t="e">
        <f>MID(TEXT(данные!D8,""),19,1)</f>
        <v>#VALUE!</v>
      </c>
      <c r="BE15" s="17"/>
      <c r="BG15" s="17" t="e">
        <f>MID(TEXT(данные!D8,""),20,1)</f>
        <v>#VALUE!</v>
      </c>
      <c r="BH15" s="17"/>
      <c r="BJ15" s="17" t="e">
        <f>MID(TEXT(данные!D8,""),21,1)</f>
        <v>#VALUE!</v>
      </c>
      <c r="BK15" s="17"/>
      <c r="BM15" s="17" t="e">
        <f>MID(TEXT(данные!D8,""),22,1)</f>
        <v>#VALUE!</v>
      </c>
      <c r="BN15" s="17"/>
      <c r="BP15" s="17" t="e">
        <f>MID(TEXT(данные!D8,""),23,1)</f>
        <v>#VALUE!</v>
      </c>
      <c r="BQ15" s="17"/>
      <c r="BS15" s="17" t="e">
        <f>MID(TEXT(данные!D8,""),24,1)</f>
        <v>#VALUE!</v>
      </c>
      <c r="BT15" s="17"/>
      <c r="BV15" s="17" t="e">
        <f>MID(TEXT(данные!D8,""),25,1)</f>
        <v>#VALUE!</v>
      </c>
      <c r="BW15" s="17"/>
      <c r="BY15" s="17" t="e">
        <f>MID(TEXT(данные!D8,""),26,1)</f>
        <v>#VALUE!</v>
      </c>
      <c r="BZ15" s="17"/>
      <c r="CB15" s="17" t="e">
        <f>MID(TEXT(данные!D8,""),27,1)</f>
        <v>#VALUE!</v>
      </c>
      <c r="CC15" s="17"/>
      <c r="CE15" s="17" t="e">
        <f>MID(TEXT(данные!D8,""),28,1)</f>
        <v>#VALUE!</v>
      </c>
      <c r="CF15" s="17"/>
      <c r="CH15" s="17" t="e">
        <f>MID(TEXT(данные!D8,""),29,1)</f>
        <v>#VALUE!</v>
      </c>
      <c r="CI15" s="17"/>
      <c r="CK15" s="17" t="e">
        <f>MID(TEXT(данные!D8,""),30,1)</f>
        <v>#VALUE!</v>
      </c>
      <c r="CL15" s="17"/>
      <c r="CN15" s="17" t="e">
        <f>MID(TEXT(данные!D8,""),31,1)</f>
        <v>#VALUE!</v>
      </c>
      <c r="CO15" s="17"/>
      <c r="CQ15" s="17" t="e">
        <f>MID(TEXT(данные!D8,""),32,1)</f>
        <v>#VALUE!</v>
      </c>
      <c r="CR15" s="17"/>
      <c r="CT15" s="17" t="e">
        <f>MID(TEXT(данные!D8,""),33,1)</f>
        <v>#VALUE!</v>
      </c>
      <c r="CU15" s="17"/>
      <c r="CW15" s="17" t="e">
        <f>MID(TEXT(данные!D8,""),34,1)</f>
        <v>#VALUE!</v>
      </c>
      <c r="CX15" s="17"/>
      <c r="CZ15" s="17" t="e">
        <f>MID(TEXT(данные!D8,""),35,1)</f>
        <v>#VALUE!</v>
      </c>
      <c r="DA15" s="17"/>
      <c r="DC15" s="17" t="e">
        <f>MID(TEXT(данные!D8,""),36,1)</f>
        <v>#VALUE!</v>
      </c>
      <c r="DD15" s="17"/>
      <c r="DF15" s="17" t="e">
        <f>MID(TEXT(данные!D8,""),37,1)</f>
        <v>#VALUE!</v>
      </c>
      <c r="DG15" s="17"/>
      <c r="DI15" s="17" t="e">
        <f>MID(TEXT(данные!D8,""),38,1)</f>
        <v>#VALUE!</v>
      </c>
      <c r="DJ15" s="17"/>
      <c r="DL15" s="17" t="e">
        <f>MID(TEXT(данные!D8,""),39,1)</f>
        <v>#VALUE!</v>
      </c>
      <c r="DM15" s="17"/>
      <c r="DO15" s="17" t="e">
        <f>MID(TEXT(данные!D8,""),40,1)</f>
        <v>#VALUE!</v>
      </c>
      <c r="DP15" s="17"/>
      <c r="DR15" s="17" t="e">
        <f>MID(TEXT(данные!D8,""),41,1)</f>
        <v>#VALUE!</v>
      </c>
      <c r="DS15" s="17"/>
      <c r="DU15" s="17" t="e">
        <f>MID(TEXT(данные!D8,""),42,1)</f>
        <v>#VALUE!</v>
      </c>
      <c r="DV15" s="17"/>
      <c r="DX15" s="17" t="e">
        <f>MID(TEXT(данные!D8,""),43,1)</f>
        <v>#VALUE!</v>
      </c>
      <c r="DY15" s="17"/>
      <c r="EA15" s="17" t="e">
        <f>MID(TEXT(данные!D8,""),44,1)</f>
        <v>#VALUE!</v>
      </c>
      <c r="EB15" s="17"/>
      <c r="ED15" s="17" t="e">
        <f>MID(TEXT(данные!D8,""),45,1)</f>
        <v>#VALUE!</v>
      </c>
      <c r="EE15" s="17"/>
    </row>
    <row r="16" spans="1:256" s="18" customFormat="1" ht="9.75">
      <c r="A16" s="15"/>
      <c r="B16" s="18" t="s">
        <v>11</v>
      </c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9" customFormat="1" ht="9.75">
      <c r="A17" s="15"/>
      <c r="B17" s="19" t="s">
        <v>12</v>
      </c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0" customFormat="1" ht="15.75" customHeight="1">
      <c r="A18" s="15"/>
      <c r="B18" s="20" t="s">
        <v>13</v>
      </c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="15" customFormat="1" ht="3" customHeight="1"/>
    <row r="20" spans="2:135" s="15" customFormat="1" ht="12.75" customHeight="1">
      <c r="B20" s="16" t="e">
        <f>LEFT(TEXT(данные!D12,""),1)</f>
        <v>#VALUE!</v>
      </c>
      <c r="C20" s="16"/>
      <c r="D20" s="21"/>
      <c r="E20" s="16" t="e">
        <f>MID(TEXT(данные!D12,""),2,1)</f>
        <v>#VALUE!</v>
      </c>
      <c r="F20" s="16"/>
      <c r="G20" s="21"/>
      <c r="H20" s="16" t="e">
        <f>MID(TEXT(данные!D12,""),3,1)</f>
        <v>#VALUE!</v>
      </c>
      <c r="I20" s="16"/>
      <c r="J20" s="21"/>
      <c r="K20" s="16" t="e">
        <f>MID(TEXT(данные!D12,""),4,1)</f>
        <v>#VALUE!</v>
      </c>
      <c r="L20" s="16"/>
      <c r="M20" s="21"/>
      <c r="N20" s="16" t="e">
        <f>MID(TEXT(данные!D12,""),5,1)</f>
        <v>#VALUE!</v>
      </c>
      <c r="O20" s="16"/>
      <c r="P20" s="21"/>
      <c r="Q20" s="16" t="e">
        <f>MID(TEXT(данные!D12,""),6,1)</f>
        <v>#VALUE!</v>
      </c>
      <c r="R20" s="16"/>
      <c r="S20" s="21"/>
      <c r="T20" s="16" t="e">
        <f>MID(TEXT(данные!D12,""),7,1)</f>
        <v>#VALUE!</v>
      </c>
      <c r="U20" s="16"/>
      <c r="V20" s="21"/>
      <c r="W20" s="16" t="e">
        <f>MID(TEXT(данные!D12,""),8,1)</f>
        <v>#VALUE!</v>
      </c>
      <c r="X20" s="16"/>
      <c r="Y20" s="21"/>
      <c r="Z20" s="16" t="e">
        <f>MID(TEXT(данные!D12,""),9,1)</f>
        <v>#VALUE!</v>
      </c>
      <c r="AA20" s="16"/>
      <c r="AB20" s="21"/>
      <c r="AC20" s="16" t="e">
        <f>MID(TEXT(данные!D12,""),10,1)</f>
        <v>#VALUE!</v>
      </c>
      <c r="AD20" s="16"/>
      <c r="AE20" s="21"/>
      <c r="AF20" s="16" t="e">
        <f>MID(TEXT(данные!D12,""),11,1)</f>
        <v>#VALUE!</v>
      </c>
      <c r="AG20" s="16"/>
      <c r="AH20" s="21"/>
      <c r="AI20" s="16" t="e">
        <f>MID(TEXT(данные!D12,""),12,1)</f>
        <v>#VALUE!</v>
      </c>
      <c r="AJ20" s="16"/>
      <c r="AK20" s="21"/>
      <c r="AL20" s="16" t="e">
        <f>MID(TEXT(данные!D12,""),13,1)</f>
        <v>#VALUE!</v>
      </c>
      <c r="AM20" s="16"/>
      <c r="AN20" s="21"/>
      <c r="AO20" s="16" t="e">
        <f>MID(TEXT(данные!D12,""),14,1)</f>
        <v>#VALUE!</v>
      </c>
      <c r="AP20" s="16"/>
      <c r="AQ20" s="21"/>
      <c r="AR20" s="16" t="e">
        <f>MID(TEXT(данные!D12,""),15,1)</f>
        <v>#VALUE!</v>
      </c>
      <c r="AS20" s="16"/>
      <c r="AT20" s="21"/>
      <c r="AU20" s="16" t="e">
        <f>MID(TEXT(данные!D12,""),16,1)</f>
        <v>#VALUE!</v>
      </c>
      <c r="AV20" s="16"/>
      <c r="AW20" s="21"/>
      <c r="AX20" s="16" t="e">
        <f>MID(TEXT(данные!D12,""),17,1)</f>
        <v>#VALUE!</v>
      </c>
      <c r="AY20" s="16"/>
      <c r="AZ20" s="21"/>
      <c r="BA20" s="16" t="e">
        <f>MID(TEXT(данные!D12,""),18,1)</f>
        <v>#VALUE!</v>
      </c>
      <c r="BB20" s="16"/>
      <c r="BC20" s="21"/>
      <c r="BD20" s="16" t="e">
        <f>MID(TEXT(данные!D12,""),19,1)</f>
        <v>#VALUE!</v>
      </c>
      <c r="BE20" s="16"/>
      <c r="BF20" s="21"/>
      <c r="BG20" s="16" t="e">
        <f>MID(TEXT(данные!D12,""),20,1)</f>
        <v>#VALUE!</v>
      </c>
      <c r="BH20" s="16"/>
      <c r="BI20" s="21"/>
      <c r="BJ20" s="16" t="e">
        <f>MID(TEXT(данные!D12,""),21,1)</f>
        <v>#VALUE!</v>
      </c>
      <c r="BK20" s="16"/>
      <c r="BL20" s="21"/>
      <c r="BM20" s="16" t="e">
        <f>MID(TEXT(данные!D12,""),22,1)</f>
        <v>#VALUE!</v>
      </c>
      <c r="BN20" s="16"/>
      <c r="BO20" s="21"/>
      <c r="BP20" s="16" t="e">
        <f>MID(TEXT(данные!D12,""),23,1)</f>
        <v>#VALUE!</v>
      </c>
      <c r="BQ20" s="16"/>
      <c r="BR20" s="21"/>
      <c r="BS20" s="16" t="e">
        <f>MID(TEXT(данные!D12,""),24,1)</f>
        <v>#VALUE!</v>
      </c>
      <c r="BT20" s="16"/>
      <c r="BU20" s="21"/>
      <c r="BV20" s="16" t="e">
        <f>MID(TEXT(данные!D12,""),25,1)</f>
        <v>#VALUE!</v>
      </c>
      <c r="BW20" s="16"/>
      <c r="BX20" s="21"/>
      <c r="BY20" s="16" t="e">
        <f>MID(TEXT(данные!D12,""),26,1)</f>
        <v>#VALUE!</v>
      </c>
      <c r="BZ20" s="16"/>
      <c r="CA20" s="21"/>
      <c r="CB20" s="16" t="e">
        <f>MID(TEXT(данные!D12,""),27,1)</f>
        <v>#VALUE!</v>
      </c>
      <c r="CC20" s="16"/>
      <c r="CD20" s="21"/>
      <c r="CE20" s="16" t="e">
        <f>MID(TEXT(данные!D12,""),28,1)</f>
        <v>#VALUE!</v>
      </c>
      <c r="CF20" s="16"/>
      <c r="CG20" s="21"/>
      <c r="CH20" s="16" t="e">
        <f>MID(TEXT(данные!D12,""),29,1)</f>
        <v>#VALUE!</v>
      </c>
      <c r="CI20" s="16"/>
      <c r="CJ20" s="21"/>
      <c r="CK20" s="16" t="e">
        <f>MID(TEXT(данные!D12,""),30,1)</f>
        <v>#VALUE!</v>
      </c>
      <c r="CL20" s="16"/>
      <c r="CM20" s="21"/>
      <c r="CN20" s="16" t="e">
        <f>MID(TEXT(данные!D12,""),31,1)</f>
        <v>#VALUE!</v>
      </c>
      <c r="CO20" s="16"/>
      <c r="CP20" s="21"/>
      <c r="CQ20" s="16" t="e">
        <f>MID(TEXT(данные!D12,""),32,1)</f>
        <v>#VALUE!</v>
      </c>
      <c r="CR20" s="16"/>
      <c r="CS20" s="21"/>
      <c r="CT20" s="16" t="e">
        <f>MID(TEXT(данные!D12,""),33,1)</f>
        <v>#VALUE!</v>
      </c>
      <c r="CU20" s="16"/>
      <c r="CV20" s="21"/>
      <c r="CW20" s="16" t="e">
        <f>MID(TEXT(данные!D12,""),34,1)</f>
        <v>#VALUE!</v>
      </c>
      <c r="CX20" s="16"/>
      <c r="CY20" s="21"/>
      <c r="CZ20" s="16" t="e">
        <f>MID(TEXT(данные!D12,""),35,1)</f>
        <v>#VALUE!</v>
      </c>
      <c r="DA20" s="16"/>
      <c r="DB20" s="21"/>
      <c r="DC20" s="16" t="e">
        <f>MID(TEXT(данные!D12,""),36,1)</f>
        <v>#VALUE!</v>
      </c>
      <c r="DD20" s="16"/>
      <c r="DE20" s="21"/>
      <c r="DF20" s="16" t="e">
        <f>MID(TEXT(данные!D12,""),37,1)</f>
        <v>#VALUE!</v>
      </c>
      <c r="DG20" s="16"/>
      <c r="DH20" s="21"/>
      <c r="DI20" s="16" t="e">
        <f>MID(TEXT(данные!D12,""),38,1)</f>
        <v>#VALUE!</v>
      </c>
      <c r="DJ20" s="16"/>
      <c r="DK20" s="21"/>
      <c r="DL20" s="16" t="e">
        <f>MID(TEXT(данные!D12,""),39,1)</f>
        <v>#VALUE!</v>
      </c>
      <c r="DM20" s="16"/>
      <c r="DN20" s="21"/>
      <c r="DO20" s="16" t="e">
        <f>MID(TEXT(данные!D12,""),40,1)</f>
        <v>#VALUE!</v>
      </c>
      <c r="DP20" s="16"/>
      <c r="DQ20" s="21"/>
      <c r="DR20" s="16" t="e">
        <f>MID(TEXT(данные!D12,""),41,1)</f>
        <v>#VALUE!</v>
      </c>
      <c r="DS20" s="16"/>
      <c r="DT20" s="21"/>
      <c r="DU20" s="16" t="e">
        <f>MID(TEXT(данные!D12,""),42,1)</f>
        <v>#VALUE!</v>
      </c>
      <c r="DV20" s="16"/>
      <c r="DW20" s="21"/>
      <c r="DX20" s="16" t="e">
        <f>MID(TEXT(данные!D12,""),43,1)</f>
        <v>#VALUE!</v>
      </c>
      <c r="DY20" s="16"/>
      <c r="DZ20" s="21"/>
      <c r="EA20" s="16" t="e">
        <f>MID(TEXT(данные!D12,""),44,1)</f>
        <v>#VALUE!</v>
      </c>
      <c r="EB20" s="16"/>
      <c r="EC20" s="21"/>
      <c r="ED20" s="16" t="e">
        <f>MID(TEXT(данные!D12,""),45,1)</f>
        <v>#VALUE!</v>
      </c>
      <c r="EE20" s="16"/>
    </row>
    <row r="21" spans="1:256" s="21" customFormat="1" ht="3.75" customHeight="1">
      <c r="A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2:135" s="15" customFormat="1" ht="12.75" customHeight="1">
      <c r="B22" s="16" t="e">
        <f>MID(TEXT(данные!D12,""),46,1)</f>
        <v>#VALUE!</v>
      </c>
      <c r="C22" s="16"/>
      <c r="D22" s="21"/>
      <c r="E22" s="16" t="e">
        <f>MID(TEXT(данные!D12,""),47,1)</f>
        <v>#VALUE!</v>
      </c>
      <c r="F22" s="16"/>
      <c r="G22" s="21"/>
      <c r="H22" s="16" t="e">
        <f>MID(TEXT(данные!D12,""),48,1)</f>
        <v>#VALUE!</v>
      </c>
      <c r="I22" s="16"/>
      <c r="J22" s="21"/>
      <c r="K22" s="16" t="e">
        <f>MID(TEXT(данные!D12,""),49,1)</f>
        <v>#VALUE!</v>
      </c>
      <c r="L22" s="16"/>
      <c r="M22" s="21"/>
      <c r="N22" s="16" t="e">
        <f>MID(TEXT(данные!D12,""),50,1)</f>
        <v>#VALUE!</v>
      </c>
      <c r="O22" s="16"/>
      <c r="P22" s="21"/>
      <c r="Q22" s="16" t="e">
        <f>MID(TEXT(данные!D12,""),51,1)</f>
        <v>#VALUE!</v>
      </c>
      <c r="R22" s="16"/>
      <c r="S22" s="21"/>
      <c r="T22" s="16" t="e">
        <f>MID(TEXT(данные!D12,""),52,1)</f>
        <v>#VALUE!</v>
      </c>
      <c r="U22" s="16"/>
      <c r="V22" s="21"/>
      <c r="W22" s="16" t="e">
        <f>MID(TEXT(данные!D12,""),53,1)</f>
        <v>#VALUE!</v>
      </c>
      <c r="X22" s="16"/>
      <c r="Y22" s="21"/>
      <c r="Z22" s="16" t="e">
        <f>MID(TEXT(данные!D12,""),54,1)</f>
        <v>#VALUE!</v>
      </c>
      <c r="AA22" s="16"/>
      <c r="AB22" s="21"/>
      <c r="AC22" s="16" t="e">
        <f>MID(TEXT(данные!D12,""),55,1)</f>
        <v>#VALUE!</v>
      </c>
      <c r="AD22" s="16"/>
      <c r="AE22" s="21"/>
      <c r="AF22" s="16" t="e">
        <f>MID(TEXT(данные!D12,""),56,1)</f>
        <v>#VALUE!</v>
      </c>
      <c r="AG22" s="16"/>
      <c r="AH22" s="21"/>
      <c r="AI22" s="16" t="e">
        <f>MID(TEXT(данные!D12,""),57,1)</f>
        <v>#VALUE!</v>
      </c>
      <c r="AJ22" s="16"/>
      <c r="AK22" s="21"/>
      <c r="AL22" s="16" t="e">
        <f>MID(TEXT(данные!D12,""),58,1)</f>
        <v>#VALUE!</v>
      </c>
      <c r="AM22" s="16"/>
      <c r="AN22" s="21"/>
      <c r="AO22" s="16" t="e">
        <f>MID(TEXT(данные!D12,""),59,1)</f>
        <v>#VALUE!</v>
      </c>
      <c r="AP22" s="16"/>
      <c r="AQ22" s="21"/>
      <c r="AR22" s="16" t="e">
        <f>MID(TEXT(данные!D12,""),60,1)</f>
        <v>#VALUE!</v>
      </c>
      <c r="AS22" s="16"/>
      <c r="AT22" s="21"/>
      <c r="AU22" s="16" t="e">
        <f>MID(TEXT(данные!D12,""),61,1)</f>
        <v>#VALUE!</v>
      </c>
      <c r="AV22" s="16"/>
      <c r="AW22" s="21"/>
      <c r="AX22" s="16" t="e">
        <f>MID(TEXT(данные!D12,""),62,1)</f>
        <v>#VALUE!</v>
      </c>
      <c r="AY22" s="16"/>
      <c r="AZ22" s="21"/>
      <c r="BA22" s="16" t="e">
        <f>MID(TEXT(данные!D12,""),63,1)</f>
        <v>#VALUE!</v>
      </c>
      <c r="BB22" s="16"/>
      <c r="BC22" s="21"/>
      <c r="BD22" s="16" t="e">
        <f>MID(TEXT(данные!D12,""),64,1)</f>
        <v>#VALUE!</v>
      </c>
      <c r="BE22" s="16"/>
      <c r="BF22" s="21"/>
      <c r="BG22" s="16" t="e">
        <f>MID(TEXT(данные!D12,""),65,1)</f>
        <v>#VALUE!</v>
      </c>
      <c r="BH22" s="16"/>
      <c r="BI22" s="21"/>
      <c r="BJ22" s="16" t="e">
        <f>MID(TEXT(данные!D12,""),66,1)</f>
        <v>#VALUE!</v>
      </c>
      <c r="BK22" s="16"/>
      <c r="BL22" s="21"/>
      <c r="BM22" s="16" t="e">
        <f>MID(TEXT(данные!D12,""),67,1)</f>
        <v>#VALUE!</v>
      </c>
      <c r="BN22" s="16"/>
      <c r="BO22" s="21"/>
      <c r="BP22" s="16" t="e">
        <f>MID(TEXT(данные!D12,""),68,1)</f>
        <v>#VALUE!</v>
      </c>
      <c r="BQ22" s="16"/>
      <c r="BR22" s="21"/>
      <c r="BS22" s="16" t="e">
        <f>MID(TEXT(данные!D12,""),69,1)</f>
        <v>#VALUE!</v>
      </c>
      <c r="BT22" s="16"/>
      <c r="BU22" s="21"/>
      <c r="BV22" s="16" t="e">
        <f>MID(TEXT(данные!D12,""),70,1)</f>
        <v>#VALUE!</v>
      </c>
      <c r="BW22" s="16"/>
      <c r="BX22" s="21"/>
      <c r="BY22" s="16" t="e">
        <f>MID(TEXT(данные!D12,""),71,1)</f>
        <v>#VALUE!</v>
      </c>
      <c r="BZ22" s="16"/>
      <c r="CA22" s="21"/>
      <c r="CB22" s="16" t="e">
        <f>MID(TEXT(данные!D12,""),72,1)</f>
        <v>#VALUE!</v>
      </c>
      <c r="CC22" s="16"/>
      <c r="CD22" s="21"/>
      <c r="CE22" s="16" t="e">
        <f>MID(TEXT(данные!D12,""),73,1)</f>
        <v>#VALUE!</v>
      </c>
      <c r="CF22" s="16"/>
      <c r="CG22" s="21"/>
      <c r="CH22" s="16" t="e">
        <f>MID(TEXT(данные!D12,""),74,1)</f>
        <v>#VALUE!</v>
      </c>
      <c r="CI22" s="16"/>
      <c r="CJ22" s="21"/>
      <c r="CK22" s="16" t="e">
        <f>MID(TEXT(данные!D12,""),75,1)</f>
        <v>#VALUE!</v>
      </c>
      <c r="CL22" s="16"/>
      <c r="CM22" s="21"/>
      <c r="CN22" s="16" t="e">
        <f>MID(TEXT(данные!D12,""),76,1)</f>
        <v>#VALUE!</v>
      </c>
      <c r="CO22" s="16"/>
      <c r="CP22" s="21"/>
      <c r="CQ22" s="16" t="e">
        <f>MID(TEXT(данные!D12,""),77,1)</f>
        <v>#VALUE!</v>
      </c>
      <c r="CR22" s="16"/>
      <c r="CS22" s="21"/>
      <c r="CT22" s="16" t="e">
        <f>MID(TEXT(данные!D12,""),78,1)</f>
        <v>#VALUE!</v>
      </c>
      <c r="CU22" s="16"/>
      <c r="CV22" s="21"/>
      <c r="CW22" s="16" t="e">
        <f>MID(TEXT(данные!D12,""),79,1)</f>
        <v>#VALUE!</v>
      </c>
      <c r="CX22" s="16"/>
      <c r="CY22" s="21"/>
      <c r="CZ22" s="16" t="e">
        <f>MID(TEXT(данные!D12,""),80,1)</f>
        <v>#VALUE!</v>
      </c>
      <c r="DA22" s="16"/>
      <c r="DB22" s="21"/>
      <c r="DC22" s="16" t="e">
        <f>MID(TEXT(данные!D12,""),81,1)</f>
        <v>#VALUE!</v>
      </c>
      <c r="DD22" s="16"/>
      <c r="DE22" s="21"/>
      <c r="DF22" s="16" t="e">
        <f>MID(TEXT(данные!D12,""),82,1)</f>
        <v>#VALUE!</v>
      </c>
      <c r="DG22" s="16"/>
      <c r="DH22" s="21"/>
      <c r="DI22" s="16" t="e">
        <f>MID(TEXT(данные!D12,""),83,1)</f>
        <v>#VALUE!</v>
      </c>
      <c r="DJ22" s="16"/>
      <c r="DK22" s="21"/>
      <c r="DL22" s="16" t="e">
        <f>MID(TEXT(данные!D12,""),84,1)</f>
        <v>#VALUE!</v>
      </c>
      <c r="DM22" s="16"/>
      <c r="DN22" s="21"/>
      <c r="DO22" s="16" t="e">
        <f>MID(TEXT(данные!D12,""),85,1)</f>
        <v>#VALUE!</v>
      </c>
      <c r="DP22" s="16"/>
      <c r="DQ22" s="21"/>
      <c r="DR22" s="16" t="e">
        <f>MID(TEXT(данные!D12,""),86,1)</f>
        <v>#VALUE!</v>
      </c>
      <c r="DS22" s="16"/>
      <c r="DT22" s="21"/>
      <c r="DU22" s="16" t="e">
        <f>MID(TEXT(данные!D12,""),87,1)</f>
        <v>#VALUE!</v>
      </c>
      <c r="DV22" s="16"/>
      <c r="DW22" s="21"/>
      <c r="DX22" s="16" t="e">
        <f>MID(TEXT(данные!D12,""),88,1)</f>
        <v>#VALUE!</v>
      </c>
      <c r="DY22" s="16"/>
      <c r="DZ22" s="21"/>
      <c r="EA22" s="16" t="e">
        <f>MID(TEXT(данные!D12,""),89,1)</f>
        <v>#VALUE!</v>
      </c>
      <c r="EB22" s="16"/>
      <c r="EC22" s="21"/>
      <c r="ED22" s="16" t="e">
        <f>MID(TEXT(данные!D12,""),90,1)</f>
        <v>#VALUE!</v>
      </c>
      <c r="EE22" s="16"/>
    </row>
    <row r="23" spans="1:256" s="19" customFormat="1" ht="12" customHeight="1">
      <c r="A23" s="15"/>
      <c r="B23" s="19" t="s">
        <v>14</v>
      </c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/>
      <c r="EW23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2:135" s="15" customFormat="1" ht="12.75" customHeight="1">
      <c r="B24" s="16" t="e">
        <f>MID(TEXT(данные!D13,""),2,1)</f>
        <v>#VALUE!</v>
      </c>
      <c r="C24" s="16"/>
      <c r="D24" s="21"/>
      <c r="E24" s="16" t="e">
        <f>MID(TEXT(данные!D13,""),3,1)</f>
        <v>#VALUE!</v>
      </c>
      <c r="F24" s="16"/>
      <c r="G24" s="21"/>
      <c r="H24" s="16" t="e">
        <f>MID(TEXT(данные!D13,""),4,1)</f>
        <v>#VALUE!</v>
      </c>
      <c r="I24" s="16"/>
      <c r="J24" s="21"/>
      <c r="K24" s="16" t="e">
        <f>MID(TEXT(данные!D13,""),5,1)</f>
        <v>#VALUE!</v>
      </c>
      <c r="L24" s="16"/>
      <c r="M24" s="21"/>
      <c r="N24" s="16" t="e">
        <f>MID(TEXT(данные!D13,""),6,1)</f>
        <v>#VALUE!</v>
      </c>
      <c r="O24" s="16"/>
      <c r="P24" s="21"/>
      <c r="Q24" s="16" t="e">
        <f>MID(TEXT(данные!D13,""),7,1)</f>
        <v>#VALUE!</v>
      </c>
      <c r="R24" s="16"/>
      <c r="S24" s="21"/>
      <c r="T24" s="16" t="e">
        <f>MID(TEXT(данные!D13,""),8,1)</f>
        <v>#VALUE!</v>
      </c>
      <c r="U24" s="16"/>
      <c r="V24" s="21"/>
      <c r="W24" s="16" t="e">
        <f>MID(TEXT(данные!D13,""),9,1)</f>
        <v>#VALUE!</v>
      </c>
      <c r="X24" s="16"/>
      <c r="Y24" s="21"/>
      <c r="Z24" s="16" t="e">
        <f>MID(TEXT(данные!D13,""),10,1)</f>
        <v>#VALUE!</v>
      </c>
      <c r="AA24" s="16"/>
      <c r="AB24" s="21"/>
      <c r="AC24" s="16" t="e">
        <f>MID(TEXT(данные!D13,""),11,1)</f>
        <v>#VALUE!</v>
      </c>
      <c r="AD24" s="16"/>
      <c r="AE24" s="21"/>
      <c r="AF24" s="16" t="e">
        <f>MID(TEXT(данные!D13,""),12,1)</f>
        <v>#VALUE!</v>
      </c>
      <c r="AG24" s="16"/>
      <c r="AH24" s="21"/>
      <c r="AI24" s="16" t="e">
        <f>MID(TEXT(данные!D13,""),13,1)</f>
        <v>#VALUE!</v>
      </c>
      <c r="AJ24" s="16"/>
      <c r="AK24" s="21"/>
      <c r="AL24" s="16" t="e">
        <f>MID(TEXT(данные!D13,""),14,1)</f>
        <v>#VALUE!</v>
      </c>
      <c r="AM24" s="16"/>
      <c r="AN24" s="21"/>
      <c r="AO24" s="16" t="e">
        <f>MID(TEXT(данные!D13,""),15,1)</f>
        <v>#VALUE!</v>
      </c>
      <c r="AP24" s="16"/>
      <c r="AQ24" s="21"/>
      <c r="AR24" s="16" t="e">
        <f>MID(TEXT(данные!D13,""),16,1)</f>
        <v>#VALUE!</v>
      </c>
      <c r="AS24" s="16"/>
      <c r="AT24" s="21"/>
      <c r="AU24" s="16" t="e">
        <f>MID(TEXT(данные!D13,""),17,1)</f>
        <v>#VALUE!</v>
      </c>
      <c r="AV24" s="16"/>
      <c r="AW24" s="21"/>
      <c r="AX24" s="22"/>
      <c r="AY24" s="23"/>
      <c r="AZ24" s="21"/>
      <c r="BA24" s="22"/>
      <c r="BB24" s="23"/>
      <c r="BC24" s="21"/>
      <c r="BD24" s="22"/>
      <c r="BE24" s="23"/>
      <c r="BF24" s="21"/>
      <c r="BG24" s="22"/>
      <c r="BH24" s="23"/>
      <c r="BI24" s="21"/>
      <c r="BJ24" s="22"/>
      <c r="BK24" s="23"/>
      <c r="BL24" s="21"/>
      <c r="BM24" s="22"/>
      <c r="BN24" s="23"/>
      <c r="BO24" s="21"/>
      <c r="BP24" s="22"/>
      <c r="BQ24" s="23"/>
      <c r="BR24" s="21"/>
      <c r="BS24" s="16"/>
      <c r="BT24" s="16"/>
      <c r="BU24" s="21"/>
      <c r="BV24" s="16"/>
      <c r="BW24" s="16"/>
      <c r="BX24" s="21"/>
      <c r="BY24" s="16"/>
      <c r="BZ24" s="16"/>
      <c r="CA24" s="21"/>
      <c r="CB24" s="16"/>
      <c r="CC24" s="16"/>
      <c r="CD24" s="21"/>
      <c r="CE24" s="16"/>
      <c r="CF24" s="16"/>
      <c r="CG24" s="21"/>
      <c r="CH24" s="16"/>
      <c r="CI24" s="16"/>
      <c r="CJ24" s="21"/>
      <c r="CK24" s="16"/>
      <c r="CL24" s="16"/>
      <c r="CM24" s="21"/>
      <c r="CN24" s="16"/>
      <c r="CO24" s="16"/>
      <c r="CP24" s="21"/>
      <c r="CQ24" s="16"/>
      <c r="CR24" s="16"/>
      <c r="CS24" s="21"/>
      <c r="CT24" s="16"/>
      <c r="CU24" s="16"/>
      <c r="CV24" s="21"/>
      <c r="CW24" s="16"/>
      <c r="CX24" s="16"/>
      <c r="CY24" s="21"/>
      <c r="CZ24" s="16"/>
      <c r="DA24" s="16"/>
      <c r="DB24" s="21"/>
      <c r="DC24" s="16"/>
      <c r="DD24" s="16"/>
      <c r="DE24" s="21"/>
      <c r="DF24" s="16"/>
      <c r="DG24" s="16"/>
      <c r="DH24" s="21"/>
      <c r="DI24" s="16"/>
      <c r="DJ24" s="16"/>
      <c r="DK24" s="21"/>
      <c r="DL24" s="16"/>
      <c r="DM24" s="16"/>
      <c r="DN24" s="21"/>
      <c r="DO24" s="16"/>
      <c r="DP24" s="16"/>
      <c r="DQ24" s="21"/>
      <c r="DR24" s="16"/>
      <c r="DS24" s="16"/>
      <c r="DT24" s="21"/>
      <c r="DU24" s="16"/>
      <c r="DV24" s="16"/>
      <c r="DW24" s="21"/>
      <c r="DX24" s="16"/>
      <c r="DY24" s="16"/>
      <c r="DZ24" s="21"/>
      <c r="EA24" s="16"/>
      <c r="EB24" s="16"/>
      <c r="EC24" s="21"/>
      <c r="ED24" s="16"/>
      <c r="EE24" s="16"/>
    </row>
    <row r="25" spans="1:256" s="19" customFormat="1" ht="9.75">
      <c r="A25" s="15"/>
      <c r="B25" s="19" t="s">
        <v>15</v>
      </c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9" customFormat="1" ht="12" customHeight="1">
      <c r="A26" s="15"/>
      <c r="B26" s="19" t="s">
        <v>16</v>
      </c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2:135" s="15" customFormat="1" ht="12.75" customHeight="1">
      <c r="B27" s="16" t="e">
        <f>MID(TEXT(данные!D14,""),2,1)</f>
        <v>#VALUE!</v>
      </c>
      <c r="C27" s="16"/>
      <c r="D27" s="21"/>
      <c r="E27" s="16" t="e">
        <f>MID(TEXT(данные!D14,""),3,1)</f>
        <v>#VALUE!</v>
      </c>
      <c r="F27" s="16"/>
      <c r="G27" s="21"/>
      <c r="H27" s="16" t="e">
        <f>MID(TEXT(данные!D14,""),4,1)</f>
        <v>#VALUE!</v>
      </c>
      <c r="I27" s="16"/>
      <c r="J27" s="21"/>
      <c r="K27" s="16" t="e">
        <f>MID(TEXT(данные!D14,""),5,1)</f>
        <v>#VALUE!</v>
      </c>
      <c r="L27" s="16"/>
      <c r="M27" s="21"/>
      <c r="N27" s="16" t="e">
        <f>MID(TEXT(данные!D14,""),6,1)</f>
        <v>#VALUE!</v>
      </c>
      <c r="O27" s="16"/>
      <c r="P27" s="21"/>
      <c r="Q27" s="16" t="e">
        <f>MID(TEXT(данные!D14,""),7,1)</f>
        <v>#VALUE!</v>
      </c>
      <c r="R27" s="16"/>
      <c r="S27" s="21"/>
      <c r="T27" s="16" t="e">
        <f>MID(TEXT(данные!D14,""),8,1)</f>
        <v>#VALUE!</v>
      </c>
      <c r="U27" s="16"/>
      <c r="V27" s="21"/>
      <c r="W27" s="16" t="e">
        <f>MID(TEXT(данные!D14,""),9,1)</f>
        <v>#VALUE!</v>
      </c>
      <c r="X27" s="16"/>
      <c r="Y27" s="21"/>
      <c r="Z27" s="16" t="e">
        <f>MID(TEXT(данные!D14,""),10,1)</f>
        <v>#VALUE!</v>
      </c>
      <c r="AA27" s="16"/>
      <c r="AB27" s="21"/>
      <c r="AC27" s="16" t="e">
        <f>MID(TEXT(данные!D14,""),11,1)</f>
        <v>#VALUE!</v>
      </c>
      <c r="AD27" s="16"/>
      <c r="AE27" s="21"/>
      <c r="AF27" s="16" t="e">
        <f>MID(TEXT(данные!D14,""),12,1)</f>
        <v>#VALUE!</v>
      </c>
      <c r="AG27" s="16"/>
      <c r="AH27" s="21"/>
      <c r="AI27" s="16" t="e">
        <f>MID(TEXT(данные!D14,""),13,1)</f>
        <v>#VALUE!</v>
      </c>
      <c r="AJ27" s="16"/>
      <c r="AK27" s="21"/>
      <c r="AL27" s="16" t="e">
        <f>MID(TEXT(данные!D14,""),14,1)</f>
        <v>#VALUE!</v>
      </c>
      <c r="AM27" s="16"/>
      <c r="AN27" s="21"/>
      <c r="AO27" s="16" t="e">
        <f>MID(TEXT(данные!D14,""),15,1)</f>
        <v>#VALUE!</v>
      </c>
      <c r="AP27" s="16"/>
      <c r="AQ27" s="21"/>
      <c r="AR27" s="16" t="e">
        <f>MID(TEXT(данные!D14,""),16,1)</f>
        <v>#VALUE!</v>
      </c>
      <c r="AS27" s="16"/>
      <c r="AT27" s="21"/>
      <c r="AU27" s="16" t="e">
        <f>MID(TEXT(данные!D14,""),17,1)</f>
        <v>#VALUE!</v>
      </c>
      <c r="AV27" s="16"/>
      <c r="AW27" s="21"/>
      <c r="AX27" s="16" t="e">
        <f>MID(TEXT(данные!D14,""),17,1)</f>
        <v>#VALUE!</v>
      </c>
      <c r="AY27" s="16"/>
      <c r="AZ27" s="21"/>
      <c r="BA27" s="16" t="e">
        <f>MID(TEXT(данные!D14,""),18,1)</f>
        <v>#VALUE!</v>
      </c>
      <c r="BB27" s="16"/>
      <c r="BC27" s="21"/>
      <c r="BD27" s="16" t="e">
        <f>MID(TEXT(данные!D14,""),19,1)</f>
        <v>#VALUE!</v>
      </c>
      <c r="BE27" s="16"/>
      <c r="BF27" s="21"/>
      <c r="BG27" s="16" t="e">
        <f>MID(TEXT(данные!D14,""),20,1)</f>
        <v>#VALUE!</v>
      </c>
      <c r="BH27" s="16"/>
      <c r="BI27" s="21"/>
      <c r="BJ27" s="16" t="e">
        <f>MID(TEXT(данные!D14,""),21,1)</f>
        <v>#VALUE!</v>
      </c>
      <c r="BK27" s="16"/>
      <c r="BL27" s="21"/>
      <c r="BM27" s="16" t="e">
        <f>MID(TEXT(данные!D14,""),22,1)</f>
        <v>#VALUE!</v>
      </c>
      <c r="BN27" s="16"/>
      <c r="BP27" s="17"/>
      <c r="BQ27" s="17"/>
      <c r="BS27" s="17"/>
      <c r="BT27" s="17"/>
      <c r="BV27" s="17"/>
      <c r="BW27" s="17"/>
      <c r="BY27" s="17"/>
      <c r="BZ27" s="17"/>
      <c r="CB27" s="17"/>
      <c r="CC27" s="17"/>
      <c r="CE27" s="17"/>
      <c r="CF27" s="17"/>
      <c r="CH27" s="17"/>
      <c r="CI27" s="17"/>
      <c r="CK27" s="17"/>
      <c r="CL27" s="17"/>
      <c r="CN27" s="17"/>
      <c r="CO27" s="17"/>
      <c r="CQ27" s="17"/>
      <c r="CR27" s="17"/>
      <c r="CT27" s="17"/>
      <c r="CU27" s="17"/>
      <c r="CW27" s="17"/>
      <c r="CX27" s="17"/>
      <c r="CZ27" s="17"/>
      <c r="DA27" s="17"/>
      <c r="DC27" s="17"/>
      <c r="DD27" s="17"/>
      <c r="DF27" s="17"/>
      <c r="DG27" s="17"/>
      <c r="DI27" s="17"/>
      <c r="DJ27" s="17"/>
      <c r="DL27" s="17"/>
      <c r="DM27" s="17"/>
      <c r="DO27" s="17"/>
      <c r="DP27" s="17"/>
      <c r="DR27" s="17"/>
      <c r="DS27" s="17"/>
      <c r="DU27" s="17"/>
      <c r="DV27" s="17"/>
      <c r="DX27" s="17"/>
      <c r="DY27" s="17"/>
      <c r="EA27" s="17"/>
      <c r="EB27" s="17"/>
      <c r="ED27" s="17"/>
      <c r="EE27" s="17"/>
    </row>
    <row r="28" spans="1:256" s="19" customFormat="1" ht="9.75">
      <c r="A28" s="15"/>
      <c r="B28" s="19" t="s">
        <v>17</v>
      </c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9" customFormat="1" ht="12" customHeight="1">
      <c r="A29" s="15"/>
      <c r="B29" s="19" t="s">
        <v>18</v>
      </c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2:135" s="15" customFormat="1" ht="12.75" customHeight="1">
      <c r="B30" s="16" t="e">
        <f>LEFT(TEXT(данные!D15,""),1)</f>
        <v>#VALUE!</v>
      </c>
      <c r="C30" s="16"/>
      <c r="D30" s="21"/>
      <c r="E30" s="16" t="e">
        <f>MID(TEXT(данные!D15,""),2,1)</f>
        <v>#VALUE!</v>
      </c>
      <c r="F30" s="16"/>
      <c r="G30" s="21"/>
      <c r="H30" s="16" t="e">
        <f>MID(TEXT(данные!D15,""),3,1)</f>
        <v>#VALUE!</v>
      </c>
      <c r="I30" s="16"/>
      <c r="J30" s="21"/>
      <c r="K30" s="16" t="e">
        <f>MID(TEXT(данные!D15,""),4,1)</f>
        <v>#VALUE!</v>
      </c>
      <c r="L30" s="16"/>
      <c r="M30" s="21"/>
      <c r="N30" s="16" t="e">
        <f>MID(TEXT(данные!D15,""),5,1)</f>
        <v>#VALUE!</v>
      </c>
      <c r="O30" s="16"/>
      <c r="P30" s="21"/>
      <c r="Q30" s="16" t="e">
        <f>MID(TEXT(данные!D15,""),6,1)</f>
        <v>#VALUE!</v>
      </c>
      <c r="R30" s="16"/>
      <c r="S30" s="21"/>
      <c r="T30" s="16" t="e">
        <f>MID(TEXT(данные!D15,""),7,1)</f>
        <v>#VALUE!</v>
      </c>
      <c r="U30" s="16"/>
      <c r="V30" s="21"/>
      <c r="W30" s="16" t="e">
        <f>MID(TEXT(данные!D15,""),8,1)</f>
        <v>#VALUE!</v>
      </c>
      <c r="X30" s="16"/>
      <c r="Y30" s="21"/>
      <c r="Z30" s="16" t="e">
        <f>MID(TEXT(данные!D15,""),9,1)</f>
        <v>#VALUE!</v>
      </c>
      <c r="AA30" s="16"/>
      <c r="AB30" s="21"/>
      <c r="AC30" s="16" t="e">
        <f>MID(TEXT(данные!D15,""),10,1)</f>
        <v>#VALUE!</v>
      </c>
      <c r="AD30" s="16"/>
      <c r="AE30" s="21"/>
      <c r="AF30" s="16" t="e">
        <f>MID(TEXT(данные!D15,""),11,1)</f>
        <v>#VALUE!</v>
      </c>
      <c r="AG30" s="16"/>
      <c r="AH30" s="21"/>
      <c r="AI30" s="16" t="e">
        <f>MID(TEXT(данные!D15,""),12,1)</f>
        <v>#VALUE!</v>
      </c>
      <c r="AJ30" s="16"/>
      <c r="AK30" s="21"/>
      <c r="AL30" s="16" t="e">
        <f>MID(TEXT(данные!D15,""),13,1)</f>
        <v>#VALUE!</v>
      </c>
      <c r="AM30" s="16"/>
      <c r="AN30" s="21"/>
      <c r="AO30" s="16" t="e">
        <f>MID(TEXT(данные!D15,""),14,1)</f>
        <v>#VALUE!</v>
      </c>
      <c r="AP30" s="16"/>
      <c r="AQ30" s="21"/>
      <c r="AR30" s="16" t="e">
        <f>MID(TEXT(данные!D15,""),15,1)</f>
        <v>#VALUE!</v>
      </c>
      <c r="AS30" s="16"/>
      <c r="AT30" s="21"/>
      <c r="AU30" s="16" t="e">
        <f>MID(TEXT(данные!D15,""),16,1)</f>
        <v>#VALUE!</v>
      </c>
      <c r="AV30" s="16"/>
      <c r="AW30" s="21"/>
      <c r="AX30" s="16" t="e">
        <f>MID(TEXT(данные!D15,""),17,1)</f>
        <v>#VALUE!</v>
      </c>
      <c r="AY30" s="16"/>
      <c r="AZ30" s="21"/>
      <c r="BA30" s="16" t="e">
        <f>MID(TEXT(данные!D15,""),18,1)</f>
        <v>#VALUE!</v>
      </c>
      <c r="BB30" s="16"/>
      <c r="BC30" s="21"/>
      <c r="BD30" s="16" t="e">
        <f>MID(TEXT(данные!D15,""),19,1)</f>
        <v>#VALUE!</v>
      </c>
      <c r="BE30" s="16"/>
      <c r="BF30" s="21"/>
      <c r="BG30" s="16" t="e">
        <f>MID(TEXT(данные!D15,""),20,1)</f>
        <v>#VALUE!</v>
      </c>
      <c r="BH30" s="16"/>
      <c r="BI30" s="21"/>
      <c r="BJ30" s="16" t="e">
        <f>MID(TEXT(данные!D15,""),21,1)</f>
        <v>#VALUE!</v>
      </c>
      <c r="BK30" s="16"/>
      <c r="BL30" s="21"/>
      <c r="BM30" s="16" t="e">
        <f>MID(TEXT(данные!D15,""),22,1)</f>
        <v>#VALUE!</v>
      </c>
      <c r="BN30" s="16"/>
      <c r="BO30" s="21"/>
      <c r="BP30" s="16" t="e">
        <f>MID(TEXT(данные!D15,""),23,1)</f>
        <v>#VALUE!</v>
      </c>
      <c r="BQ30" s="16"/>
      <c r="BR30" s="21"/>
      <c r="BS30" s="16" t="e">
        <f>MID(TEXT(данные!D15,""),24,1)</f>
        <v>#VALUE!</v>
      </c>
      <c r="BT30" s="16"/>
      <c r="BU30" s="21"/>
      <c r="BV30" s="16" t="e">
        <f>MID(TEXT(данные!D15,""),25,1)</f>
        <v>#VALUE!</v>
      </c>
      <c r="BW30" s="16"/>
      <c r="BX30" s="21"/>
      <c r="BY30" s="16" t="e">
        <f>MID(TEXT(данные!D15,""),26,1)</f>
        <v>#VALUE!</v>
      </c>
      <c r="BZ30" s="16"/>
      <c r="CA30" s="21"/>
      <c r="CB30" s="16" t="e">
        <f>MID(TEXT(данные!D15,""),27,1)</f>
        <v>#VALUE!</v>
      </c>
      <c r="CC30" s="16"/>
      <c r="CD30" s="21"/>
      <c r="CE30" s="16" t="e">
        <f>MID(TEXT(данные!D15,""),28,1)</f>
        <v>#VALUE!</v>
      </c>
      <c r="CF30" s="16"/>
      <c r="CG30" s="21"/>
      <c r="CH30" s="16" t="e">
        <f>MID(TEXT(данные!D15,""),29,1)</f>
        <v>#VALUE!</v>
      </c>
      <c r="CI30" s="16"/>
      <c r="CJ30" s="21"/>
      <c r="CK30" s="16" t="e">
        <f>MID(TEXT(данные!D15,""),30,1)</f>
        <v>#VALUE!</v>
      </c>
      <c r="CL30" s="16"/>
      <c r="CM30" s="21"/>
      <c r="CN30" s="16" t="e">
        <f>MID(TEXT(данные!D15,""),31,1)</f>
        <v>#VALUE!</v>
      </c>
      <c r="CO30" s="16"/>
      <c r="CP30" s="21"/>
      <c r="CQ30" s="16" t="e">
        <f>MID(TEXT(данные!D15,""),32,1)</f>
        <v>#VALUE!</v>
      </c>
      <c r="CR30" s="16"/>
      <c r="CS30" s="21"/>
      <c r="CT30" s="16" t="e">
        <f>MID(TEXT(данные!D15,""),33,1)</f>
        <v>#VALUE!</v>
      </c>
      <c r="CU30" s="16"/>
      <c r="CV30" s="21"/>
      <c r="CW30" s="16" t="e">
        <f>MID(TEXT(данные!D15,""),34,1)</f>
        <v>#VALUE!</v>
      </c>
      <c r="CX30" s="16"/>
      <c r="CY30" s="21"/>
      <c r="CZ30" s="16" t="e">
        <f>MID(TEXT(данные!D15,""),35,1)</f>
        <v>#VALUE!</v>
      </c>
      <c r="DA30" s="16"/>
      <c r="DB30" s="21"/>
      <c r="DC30" s="16" t="e">
        <f>MID(TEXT(данные!D15,""),36,1)</f>
        <v>#VALUE!</v>
      </c>
      <c r="DD30" s="16"/>
      <c r="DE30" s="21"/>
      <c r="DF30" s="16" t="e">
        <f>MID(TEXT(данные!D15,""),37,1)</f>
        <v>#VALUE!</v>
      </c>
      <c r="DG30" s="16"/>
      <c r="DH30" s="21"/>
      <c r="DI30" s="16" t="e">
        <f>MID(TEXT(данные!D15,""),38,1)</f>
        <v>#VALUE!</v>
      </c>
      <c r="DJ30" s="16"/>
      <c r="DK30" s="21"/>
      <c r="DL30" s="16" t="e">
        <f>MID(TEXT(данные!D15,""),39,1)</f>
        <v>#VALUE!</v>
      </c>
      <c r="DM30" s="16"/>
      <c r="DN30" s="21"/>
      <c r="DO30" s="16" t="e">
        <f>MID(TEXT(данные!D15,""),40,1)</f>
        <v>#VALUE!</v>
      </c>
      <c r="DP30" s="16"/>
      <c r="DQ30" s="21"/>
      <c r="DR30" s="16" t="e">
        <f>MID(TEXT(данные!D15,""),41,1)</f>
        <v>#VALUE!</v>
      </c>
      <c r="DS30" s="16"/>
      <c r="DT30" s="21"/>
      <c r="DU30" s="16" t="e">
        <f>MID(TEXT(данные!D15,""),42,1)</f>
        <v>#VALUE!</v>
      </c>
      <c r="DV30" s="16"/>
      <c r="DW30" s="21"/>
      <c r="DX30" s="16" t="e">
        <f>MID(TEXT(данные!D15,""),43,1)</f>
        <v>#VALUE!</v>
      </c>
      <c r="DY30" s="16"/>
      <c r="DZ30" s="21"/>
      <c r="EA30" s="16" t="e">
        <f>MID(TEXT(данные!D15,""),44,1)</f>
        <v>#VALUE!</v>
      </c>
      <c r="EB30" s="16"/>
      <c r="EC30" s="21"/>
      <c r="ED30" s="16" t="e">
        <f>MID(TEXT(данные!D15,""),45,1)</f>
        <v>#VALUE!</v>
      </c>
      <c r="EE30" s="16"/>
    </row>
    <row r="31" spans="1:256" s="19" customFormat="1" ht="12" customHeight="1">
      <c r="A31" s="15"/>
      <c r="B31" s="19" t="s">
        <v>19</v>
      </c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2:135" s="15" customFormat="1" ht="12.75" customHeight="1">
      <c r="B32" s="16" t="e">
        <f>MID(TEXT(данные!D15,""),46,1)</f>
        <v>#VALUE!</v>
      </c>
      <c r="C32" s="16"/>
      <c r="D32" s="21"/>
      <c r="E32" s="16" t="e">
        <f>MID(TEXT(данные!D15,""),47,1)</f>
        <v>#VALUE!</v>
      </c>
      <c r="F32" s="16"/>
      <c r="G32" s="21"/>
      <c r="H32" s="16" t="e">
        <f>MID(TEXT(данные!D15,""),48,1)</f>
        <v>#VALUE!</v>
      </c>
      <c r="I32" s="16"/>
      <c r="J32" s="21"/>
      <c r="K32" s="16" t="e">
        <f>MID(TEXT(данные!D15,""),49,1)</f>
        <v>#VALUE!</v>
      </c>
      <c r="L32" s="16"/>
      <c r="M32" s="21"/>
      <c r="N32" s="16" t="e">
        <f>MID(TEXT(данные!D15,""),50,1)</f>
        <v>#VALUE!</v>
      </c>
      <c r="O32" s="16"/>
      <c r="P32" s="21"/>
      <c r="Q32" s="16" t="e">
        <f>MID(TEXT(данные!D15,""),51,1)</f>
        <v>#VALUE!</v>
      </c>
      <c r="R32" s="16"/>
      <c r="S32" s="21"/>
      <c r="T32" s="16" t="e">
        <f>MID(TEXT(данные!D15,""),52,1)</f>
        <v>#VALUE!</v>
      </c>
      <c r="U32" s="16"/>
      <c r="V32" s="21"/>
      <c r="W32" s="16" t="e">
        <f>MID(TEXT(данные!D15,""),53,1)</f>
        <v>#VALUE!</v>
      </c>
      <c r="X32" s="16"/>
      <c r="Y32" s="21"/>
      <c r="Z32" s="16" t="e">
        <f>MID(TEXT(данные!D15,""),54,1)</f>
        <v>#VALUE!</v>
      </c>
      <c r="AA32" s="16"/>
      <c r="AB32" s="21"/>
      <c r="AC32" s="16" t="e">
        <f>MID(TEXT(данные!D15,""),55,1)</f>
        <v>#VALUE!</v>
      </c>
      <c r="AD32" s="16"/>
      <c r="AE32" s="21"/>
      <c r="AF32" s="16" t="e">
        <f>MID(TEXT(данные!D15,""),56,1)</f>
        <v>#VALUE!</v>
      </c>
      <c r="AG32" s="16"/>
      <c r="AH32" s="21"/>
      <c r="AI32" s="16" t="e">
        <f>MID(TEXT(данные!D15,""),57,1)</f>
        <v>#VALUE!</v>
      </c>
      <c r="AJ32" s="16"/>
      <c r="AK32" s="21"/>
      <c r="AL32" s="16" t="e">
        <f>MID(TEXT(данные!D15,""),58,1)</f>
        <v>#VALUE!</v>
      </c>
      <c r="AM32" s="16"/>
      <c r="AN32" s="21"/>
      <c r="AO32" s="16" t="e">
        <f>MID(TEXT(данные!D15,""),59,1)</f>
        <v>#VALUE!</v>
      </c>
      <c r="AP32" s="16"/>
      <c r="AQ32" s="21"/>
      <c r="AR32" s="16" t="e">
        <f>MID(TEXT(данные!D15,""),60,1)</f>
        <v>#VALUE!</v>
      </c>
      <c r="AS32" s="16"/>
      <c r="AT32" s="21"/>
      <c r="AU32" s="16" t="e">
        <f>MID(TEXT(данные!D15,""),61,1)</f>
        <v>#VALUE!</v>
      </c>
      <c r="AV32" s="16"/>
      <c r="AW32" s="21"/>
      <c r="AX32" s="16" t="e">
        <f>MID(TEXT(данные!D15,""),62,1)</f>
        <v>#VALUE!</v>
      </c>
      <c r="AY32" s="16"/>
      <c r="AZ32" s="21"/>
      <c r="BA32" s="16" t="e">
        <f>MID(TEXT(данные!D15,""),63,1)</f>
        <v>#VALUE!</v>
      </c>
      <c r="BB32" s="16"/>
      <c r="BC32" s="21"/>
      <c r="BD32" s="16" t="e">
        <f>MID(TEXT(данные!D15,""),64,1)</f>
        <v>#VALUE!</v>
      </c>
      <c r="BE32" s="16"/>
      <c r="BF32" s="21"/>
      <c r="BG32" s="16" t="e">
        <f>MID(TEXT(данные!D15,""),65,1)</f>
        <v>#VALUE!</v>
      </c>
      <c r="BH32" s="16"/>
      <c r="BI32" s="21"/>
      <c r="BJ32" s="16" t="e">
        <f>MID(TEXT(данные!D15,""),66,1)</f>
        <v>#VALUE!</v>
      </c>
      <c r="BK32" s="16"/>
      <c r="BL32" s="21"/>
      <c r="BM32" s="16" t="e">
        <f>MID(TEXT(данные!D15,""),67,1)</f>
        <v>#VALUE!</v>
      </c>
      <c r="BN32" s="16"/>
      <c r="BO32" s="21"/>
      <c r="BP32" s="16" t="e">
        <f>MID(TEXT(данные!D15,""),68,1)</f>
        <v>#VALUE!</v>
      </c>
      <c r="BQ32" s="16"/>
      <c r="BR32" s="21"/>
      <c r="BS32" s="16" t="e">
        <f>MID(TEXT(данные!D15,""),69,1)</f>
        <v>#VALUE!</v>
      </c>
      <c r="BT32" s="16"/>
      <c r="BU32" s="21"/>
      <c r="BV32" s="16" t="e">
        <f>MID(TEXT(данные!D15,""),70,1)</f>
        <v>#VALUE!</v>
      </c>
      <c r="BW32" s="16"/>
      <c r="BX32" s="21"/>
      <c r="BY32" s="16" t="e">
        <f>MID(TEXT(данные!D15,""),71,1)</f>
        <v>#VALUE!</v>
      </c>
      <c r="BZ32" s="16"/>
      <c r="CA32" s="21"/>
      <c r="CB32" s="16" t="e">
        <f>MID(TEXT(данные!D15,""),72,1)</f>
        <v>#VALUE!</v>
      </c>
      <c r="CC32" s="16"/>
      <c r="CD32" s="21"/>
      <c r="CE32" s="16" t="e">
        <f>MID(TEXT(данные!D15,""),73,1)</f>
        <v>#VALUE!</v>
      </c>
      <c r="CF32" s="16"/>
      <c r="CG32" s="21"/>
      <c r="CH32" s="16" t="e">
        <f>MID(TEXT(данные!D15,""),74,1)</f>
        <v>#VALUE!</v>
      </c>
      <c r="CI32" s="16"/>
      <c r="CJ32" s="21"/>
      <c r="CK32" s="16" t="e">
        <f>MID(TEXT(данные!D15,""),75,1)</f>
        <v>#VALUE!</v>
      </c>
      <c r="CL32" s="16"/>
      <c r="CM32" s="21"/>
      <c r="CN32" s="16" t="e">
        <f>MID(TEXT(данные!D15,""),76,1)</f>
        <v>#VALUE!</v>
      </c>
      <c r="CO32" s="16"/>
      <c r="CP32" s="21"/>
      <c r="CQ32" s="16" t="e">
        <f>MID(TEXT(данные!D15,""),77,1)</f>
        <v>#VALUE!</v>
      </c>
      <c r="CR32" s="16"/>
      <c r="CS32" s="21"/>
      <c r="CT32" s="16" t="e">
        <f>MID(TEXT(данные!D15,""),78,1)</f>
        <v>#VALUE!</v>
      </c>
      <c r="CU32" s="16"/>
      <c r="CV32" s="21"/>
      <c r="CW32" s="16" t="e">
        <f>MID(TEXT(данные!D15,""),79,1)</f>
        <v>#VALUE!</v>
      </c>
      <c r="CX32" s="16"/>
      <c r="CY32" s="21"/>
      <c r="CZ32" s="16" t="e">
        <f>MID(TEXT(данные!D15,""),80,1)</f>
        <v>#VALUE!</v>
      </c>
      <c r="DA32" s="16"/>
      <c r="DB32" s="21"/>
      <c r="DC32" s="16" t="e">
        <f>MID(TEXT(данные!D15,""),81,1)</f>
        <v>#VALUE!</v>
      </c>
      <c r="DD32" s="16"/>
      <c r="DE32" s="21"/>
      <c r="DF32" s="16" t="e">
        <f>MID(TEXT(данные!D15,""),82,1)</f>
        <v>#VALUE!</v>
      </c>
      <c r="DG32" s="16"/>
      <c r="DH32" s="21"/>
      <c r="DI32" s="16" t="e">
        <f>MID(TEXT(данные!D15,""),83,1)</f>
        <v>#VALUE!</v>
      </c>
      <c r="DJ32" s="16"/>
      <c r="DK32" s="21"/>
      <c r="DL32" s="16" t="e">
        <f>MID(TEXT(данные!D15,""),84,1)</f>
        <v>#VALUE!</v>
      </c>
      <c r="DM32" s="16"/>
      <c r="DN32" s="21"/>
      <c r="DO32" s="16" t="e">
        <f>MID(TEXT(данные!D15,""),85,1)</f>
        <v>#VALUE!</v>
      </c>
      <c r="DP32" s="16"/>
      <c r="DQ32" s="21"/>
      <c r="DR32" s="16" t="e">
        <f>MID(TEXT(данные!D15,""),86,1)</f>
        <v>#VALUE!</v>
      </c>
      <c r="DS32" s="16"/>
      <c r="DT32" s="21"/>
      <c r="DU32" s="16" t="e">
        <f>MID(TEXT(данные!D15,""),87,1)</f>
        <v>#VALUE!</v>
      </c>
      <c r="DV32" s="16"/>
      <c r="DW32" s="21"/>
      <c r="DX32" s="16" t="e">
        <f>MID(TEXT(данные!D15,""),88,1)</f>
        <v>#VALUE!</v>
      </c>
      <c r="DY32" s="16"/>
      <c r="DZ32" s="21"/>
      <c r="EA32" s="16" t="e">
        <f>MID(TEXT(данные!D15,""),89,1)</f>
        <v>#VALUE!</v>
      </c>
      <c r="EB32" s="16"/>
      <c r="EC32" s="21"/>
      <c r="ED32" s="16" t="e">
        <f>MID(TEXT(данные!D15,""),90,1)</f>
        <v>#VALUE!</v>
      </c>
      <c r="EE32" s="16"/>
    </row>
    <row r="33" spans="1:256" s="19" customFormat="1" ht="9.75">
      <c r="A33" s="15"/>
      <c r="B33" s="19" t="s">
        <v>20</v>
      </c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2:134" s="15" customFormat="1" ht="12.75" customHeight="1">
      <c r="B34" s="15" t="s">
        <v>21</v>
      </c>
      <c r="DR34" s="24" t="s">
        <v>22</v>
      </c>
      <c r="DS34" s="17" t="s">
        <v>23</v>
      </c>
      <c r="DT34" s="17"/>
      <c r="DU34" s="25" t="s">
        <v>24</v>
      </c>
      <c r="DV34" s="25"/>
      <c r="DW34" s="25"/>
      <c r="DX34" s="25"/>
      <c r="DY34" s="25"/>
      <c r="DZ34" s="25"/>
      <c r="EA34" s="25"/>
      <c r="EB34" s="17" t="s">
        <v>25</v>
      </c>
      <c r="EC34" s="17"/>
      <c r="ED34" s="15" t="s">
        <v>26</v>
      </c>
    </row>
    <row r="35" s="15" customFormat="1" ht="3" customHeight="1"/>
    <row r="36" spans="1:256" s="20" customFormat="1" ht="12.75" customHeight="1">
      <c r="A36" s="15"/>
      <c r="B36" s="16" t="str">
        <f>IF(миграционная!B36&gt;0,миграционная!B36,"")</f>
        <v>Х</v>
      </c>
      <c r="C36" s="16"/>
      <c r="D36" s="26" t="s">
        <v>28</v>
      </c>
      <c r="E36" s="26"/>
      <c r="F36" s="26"/>
      <c r="G36" s="20" t="s">
        <v>29</v>
      </c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0" customFormat="1" ht="3.75" customHeight="1">
      <c r="A37" s="15"/>
      <c r="B37" s="21"/>
      <c r="C37" s="21"/>
      <c r="D37" s="15"/>
      <c r="E37" s="15"/>
      <c r="F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0" customFormat="1" ht="12.75" customHeight="1">
      <c r="A38" s="15"/>
      <c r="B38" s="16">
        <f>IF(миграционная!B38&gt;0,миграционная!B38,"")</f>
      </c>
      <c r="C38" s="16"/>
      <c r="D38" s="26" t="s">
        <v>28</v>
      </c>
      <c r="E38" s="26"/>
      <c r="F38" s="26"/>
      <c r="G38" s="20" t="s">
        <v>30</v>
      </c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0" customFormat="1" ht="3.75" customHeight="1">
      <c r="A39" s="15"/>
      <c r="B39" s="21"/>
      <c r="C39" s="21"/>
      <c r="D39" s="15"/>
      <c r="E39" s="15"/>
      <c r="F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0" customFormat="1" ht="12.75" customHeight="1">
      <c r="A40" s="15"/>
      <c r="B40" s="16">
        <f>IF(миграционная!B40&gt;0,миграционная!B40,"")</f>
      </c>
      <c r="C40" s="16"/>
      <c r="D40" s="26" t="s">
        <v>28</v>
      </c>
      <c r="E40" s="26"/>
      <c r="F40" s="26"/>
      <c r="G40" s="20" t="s">
        <v>31</v>
      </c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0" customFormat="1" ht="3.75" customHeight="1">
      <c r="A41" s="15"/>
      <c r="B41" s="21"/>
      <c r="C41" s="21"/>
      <c r="D41" s="15"/>
      <c r="E41" s="15"/>
      <c r="F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0" customFormat="1" ht="12.75" customHeight="1">
      <c r="A42" s="15"/>
      <c r="B42" s="16">
        <f>IF(миграционная!B42&gt;0,миграционная!B42,"")</f>
      </c>
      <c r="C42" s="16"/>
      <c r="D42" s="26" t="s">
        <v>28</v>
      </c>
      <c r="E42" s="26"/>
      <c r="F42" s="26"/>
      <c r="G42" s="20" t="s">
        <v>32</v>
      </c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3.75" customHeight="1">
      <c r="A43" s="15"/>
      <c r="B43" s="21"/>
      <c r="C43" s="21"/>
      <c r="D43" s="15"/>
      <c r="E43" s="15"/>
      <c r="F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0" customFormat="1" ht="12.75" customHeight="1">
      <c r="A44" s="15"/>
      <c r="B44" s="16">
        <f>IF(миграционная!B44&gt;0,миграционная!B44,"")</f>
      </c>
      <c r="C44" s="16"/>
      <c r="D44" s="26" t="s">
        <v>28</v>
      </c>
      <c r="E44" s="26"/>
      <c r="F44" s="26"/>
      <c r="G44" s="20" t="s">
        <v>33</v>
      </c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2:3" s="15" customFormat="1" ht="3.75" customHeight="1">
      <c r="B45" s="21"/>
      <c r="C45" s="21"/>
    </row>
    <row r="46" spans="2:135" s="15" customFormat="1" ht="12.75" customHeight="1">
      <c r="B46" s="16">
        <f>IF(миграционная!B46&gt;0,миграционная!B46,"")</f>
      </c>
      <c r="C46" s="16"/>
      <c r="D46" s="26" t="s">
        <v>28</v>
      </c>
      <c r="E46" s="26"/>
      <c r="F46" s="26"/>
      <c r="G46" s="20" t="s">
        <v>34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L46" s="16">
        <f>IF(миграционная!BL46&gt;0,миграционная!BL46,"")</f>
      </c>
      <c r="BM46" s="16"/>
      <c r="BN46" s="26" t="s">
        <v>28</v>
      </c>
      <c r="BO46" s="26"/>
      <c r="BP46" s="26"/>
      <c r="BQ46" s="20" t="s">
        <v>35</v>
      </c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</row>
    <row r="47" spans="2:68" s="15" customFormat="1" ht="3.75" customHeight="1">
      <c r="B47" s="27"/>
      <c r="C47" s="27"/>
      <c r="D47" s="28"/>
      <c r="E47" s="24"/>
      <c r="F47" s="24"/>
      <c r="BI47" s="20"/>
      <c r="BJ47" s="20"/>
      <c r="BL47" s="27"/>
      <c r="BM47" s="27"/>
      <c r="BN47" s="28"/>
      <c r="BO47" s="24"/>
      <c r="BP47" s="24"/>
    </row>
    <row r="48" spans="1:256" s="29" customFormat="1" ht="9.75">
      <c r="A48" s="15"/>
      <c r="B48" s="29" t="s">
        <v>36</v>
      </c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30" customFormat="1" ht="9.75">
      <c r="A49" s="15"/>
      <c r="B49" s="20" t="s">
        <v>37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0" t="str">
        <f>данные!D16</f>
        <v>17.72, 51.42.1</v>
      </c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31" customFormat="1" ht="9.75">
      <c r="A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="15" customFormat="1" ht="3" customHeight="1"/>
    <row r="52" spans="2:135" s="15" customFormat="1" ht="7.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3" t="s">
        <v>38</v>
      </c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</row>
    <row r="53" spans="61:75" s="15" customFormat="1" ht="6" customHeight="1"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</row>
    <row r="54" spans="61:75" s="15" customFormat="1" ht="3" customHeight="1"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</row>
    <row r="55" spans="1:256" s="18" customFormat="1" ht="9.75">
      <c r="A55" s="15"/>
      <c r="B55" s="18" t="s">
        <v>39</v>
      </c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8" customFormat="1" ht="9.75">
      <c r="A56" s="15"/>
      <c r="B56" s="18" t="s">
        <v>40</v>
      </c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5.75" customHeight="1">
      <c r="A57" s="15"/>
      <c r="B57" s="20" t="s">
        <v>41</v>
      </c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="15" customFormat="1" ht="3" customHeight="1"/>
    <row r="59" spans="2:135" s="15" customFormat="1" ht="12.75" customHeight="1">
      <c r="B59" s="35" t="e">
        <f>IF(B20=0,"",B20)</f>
        <v>#VALUE!</v>
      </c>
      <c r="C59" s="35"/>
      <c r="D59" s="36"/>
      <c r="E59" s="35" t="e">
        <f>IF(E20=0,"",E20)</f>
        <v>#VALUE!</v>
      </c>
      <c r="F59" s="35"/>
      <c r="G59" s="36"/>
      <c r="H59" s="35" t="e">
        <f>IF(H20=0,"",H20)</f>
        <v>#VALUE!</v>
      </c>
      <c r="I59" s="35"/>
      <c r="J59" s="36"/>
      <c r="K59" s="35" t="e">
        <f>IF(K20=0,"",K20)</f>
        <v>#VALUE!</v>
      </c>
      <c r="L59" s="35"/>
      <c r="M59" s="36"/>
      <c r="N59" s="35" t="e">
        <f>IF(N20=0,"",N20)</f>
        <v>#VALUE!</v>
      </c>
      <c r="O59" s="35"/>
      <c r="P59" s="36"/>
      <c r="Q59" s="35" t="e">
        <f>IF(Q20=0,"",Q20)</f>
        <v>#VALUE!</v>
      </c>
      <c r="R59" s="35"/>
      <c r="S59" s="36"/>
      <c r="T59" s="35" t="e">
        <f>IF(T20=0,"",T20)</f>
        <v>#VALUE!</v>
      </c>
      <c r="U59" s="35"/>
      <c r="V59" s="36"/>
      <c r="W59" s="35" t="e">
        <f>IF(W20=0,"",W20)</f>
        <v>#VALUE!</v>
      </c>
      <c r="X59" s="35"/>
      <c r="Y59" s="36"/>
      <c r="Z59" s="35" t="e">
        <f>IF(Z20=0,"",Z20)</f>
        <v>#VALUE!</v>
      </c>
      <c r="AA59" s="35"/>
      <c r="AB59" s="36"/>
      <c r="AC59" s="35" t="e">
        <f>IF(AC20=0,"",AC20)</f>
        <v>#VALUE!</v>
      </c>
      <c r="AD59" s="35"/>
      <c r="AF59" s="35" t="e">
        <f>IF(AF20=0,"",AF20)</f>
        <v>#VALUE!</v>
      </c>
      <c r="AG59" s="35"/>
      <c r="AI59" s="35" t="e">
        <f>IF(AI20=0,"",AI20)</f>
        <v>#VALUE!</v>
      </c>
      <c r="AJ59" s="35"/>
      <c r="AL59" s="35" t="e">
        <f>IF(AL20=0,"",AL20)</f>
        <v>#VALUE!</v>
      </c>
      <c r="AM59" s="35"/>
      <c r="AO59" s="35" t="e">
        <f>IF(AO20=0,"",AO20)</f>
        <v>#VALUE!</v>
      </c>
      <c r="AP59" s="35"/>
      <c r="AR59" s="35" t="e">
        <f>IF(AR20=0,"",AR20)</f>
        <v>#VALUE!</v>
      </c>
      <c r="AS59" s="35"/>
      <c r="AU59" s="35" t="e">
        <f>IF(AU20=0,"",AU20)</f>
        <v>#VALUE!</v>
      </c>
      <c r="AV59" s="35"/>
      <c r="AX59" s="35" t="e">
        <f>IF(AX20=0,"",AX20)</f>
        <v>#VALUE!</v>
      </c>
      <c r="AY59" s="35"/>
      <c r="BA59" s="35" t="e">
        <f>IF(BA20=0,"",BA20)</f>
        <v>#VALUE!</v>
      </c>
      <c r="BB59" s="35"/>
      <c r="BD59" s="35" t="e">
        <f>IF(BD20=0,"",BD20)</f>
        <v>#VALUE!</v>
      </c>
      <c r="BE59" s="35"/>
      <c r="BG59" s="35" t="e">
        <f>IF(BG20=0,"",BG20)</f>
        <v>#VALUE!</v>
      </c>
      <c r="BH59" s="35"/>
      <c r="BJ59" s="35" t="e">
        <f>IF(BJ20=0,"",BJ20)</f>
        <v>#VALUE!</v>
      </c>
      <c r="BK59" s="35"/>
      <c r="BM59" s="35" t="e">
        <f>IF(BM20=0,"",BM20)</f>
        <v>#VALUE!</v>
      </c>
      <c r="BN59" s="35"/>
      <c r="BP59" s="35" t="e">
        <f>IF(BP20=0,"",BP20)</f>
        <v>#VALUE!</v>
      </c>
      <c r="BQ59" s="35"/>
      <c r="BS59" s="35" t="e">
        <f>IF(BS20=0,"",BS20)</f>
        <v>#VALUE!</v>
      </c>
      <c r="BT59" s="35"/>
      <c r="BV59" s="35" t="e">
        <f>IF(BV20=0,"",BV20)</f>
        <v>#VALUE!</v>
      </c>
      <c r="BW59" s="35"/>
      <c r="BY59" s="35" t="e">
        <f>IF(BY20=0,"",BY20)</f>
        <v>#VALUE!</v>
      </c>
      <c r="BZ59" s="35"/>
      <c r="CB59" s="35" t="e">
        <f>IF(CB20=0,"",CB20)</f>
        <v>#VALUE!</v>
      </c>
      <c r="CC59" s="35"/>
      <c r="CE59" s="35" t="e">
        <f>IF(CE20=0,"",CE20)</f>
        <v>#VALUE!</v>
      </c>
      <c r="CF59" s="35"/>
      <c r="CH59" s="35" t="e">
        <f>IF(CH20=0,"",CH20)</f>
        <v>#VALUE!</v>
      </c>
      <c r="CI59" s="35"/>
      <c r="CK59" s="35" t="e">
        <f>IF(CK20=0,"",CK20)</f>
        <v>#VALUE!</v>
      </c>
      <c r="CL59" s="35"/>
      <c r="CN59" s="35" t="e">
        <f>IF(CN20=0,"",CN20)</f>
        <v>#VALUE!</v>
      </c>
      <c r="CO59" s="35"/>
      <c r="CQ59" s="35" t="e">
        <f>IF(CQ20=0,"",CQ20)</f>
        <v>#VALUE!</v>
      </c>
      <c r="CR59" s="35"/>
      <c r="CT59" s="35" t="e">
        <f>IF(CT20=0,"",CT20)</f>
        <v>#VALUE!</v>
      </c>
      <c r="CU59" s="35"/>
      <c r="CW59" s="35" t="e">
        <f>IF(CW20=0,"",CW20)</f>
        <v>#VALUE!</v>
      </c>
      <c r="CX59" s="35"/>
      <c r="CZ59" s="35" t="e">
        <f>IF(CZ20=0,"",CZ20)</f>
        <v>#VALUE!</v>
      </c>
      <c r="DA59" s="35"/>
      <c r="DC59" s="35" t="e">
        <f>IF(DC20=0,"",DC20)</f>
        <v>#VALUE!</v>
      </c>
      <c r="DD59" s="35"/>
      <c r="DF59" s="35" t="e">
        <f>IF(DF20=0,"",DF20)</f>
        <v>#VALUE!</v>
      </c>
      <c r="DG59" s="35"/>
      <c r="DI59" s="35" t="e">
        <f>IF(DI20=0,"",DI20)</f>
        <v>#VALUE!</v>
      </c>
      <c r="DJ59" s="35"/>
      <c r="DL59" s="35" t="e">
        <f>IF(DL20=0,"",DL20)</f>
        <v>#VALUE!</v>
      </c>
      <c r="DM59" s="35"/>
      <c r="DO59" s="35" t="e">
        <f>IF(DO20=0,"",DO20)</f>
        <v>#VALUE!</v>
      </c>
      <c r="DP59" s="35"/>
      <c r="DR59" s="35" t="e">
        <f>IF(DR20=0,"",DR20)</f>
        <v>#VALUE!</v>
      </c>
      <c r="DS59" s="35"/>
      <c r="DU59" s="35" t="e">
        <f>IF(DU20=0,"",DU20)</f>
        <v>#VALUE!</v>
      </c>
      <c r="DV59" s="35"/>
      <c r="DX59" s="35" t="e">
        <f>IF(DX20=0,"",DX20)</f>
        <v>#VALUE!</v>
      </c>
      <c r="DY59" s="35"/>
      <c r="EA59" s="35" t="e">
        <f>IF(EA20=0,"",EA20)</f>
        <v>#VALUE!</v>
      </c>
      <c r="EB59" s="35"/>
      <c r="ED59" s="35" t="e">
        <f>IF(ED20=0,"",ED20)</f>
        <v>#VALUE!</v>
      </c>
      <c r="EE59" s="35"/>
    </row>
    <row r="60" s="15" customFormat="1" ht="3.75" customHeight="1"/>
    <row r="61" spans="2:135" s="15" customFormat="1" ht="12.75" customHeight="1">
      <c r="B61" s="35" t="e">
        <f>IF(B22=0,"",B22)</f>
        <v>#VALUE!</v>
      </c>
      <c r="C61" s="35"/>
      <c r="D61" s="36"/>
      <c r="E61" s="35" t="e">
        <f>IF(E22=0,"",E22)</f>
        <v>#VALUE!</v>
      </c>
      <c r="F61" s="35"/>
      <c r="G61" s="36"/>
      <c r="H61" s="35" t="e">
        <f>IF(H22=0,"",H22)</f>
        <v>#VALUE!</v>
      </c>
      <c r="I61" s="35"/>
      <c r="J61" s="36"/>
      <c r="K61" s="35" t="e">
        <f>IF(K22=0,"",K22)</f>
        <v>#VALUE!</v>
      </c>
      <c r="L61" s="35"/>
      <c r="M61" s="36"/>
      <c r="N61" s="35" t="e">
        <f>IF(N22=0,"",N22)</f>
        <v>#VALUE!</v>
      </c>
      <c r="O61" s="35"/>
      <c r="P61" s="36"/>
      <c r="Q61" s="35" t="e">
        <f>IF(Q22=0,"",Q22)</f>
        <v>#VALUE!</v>
      </c>
      <c r="R61" s="35"/>
      <c r="S61" s="36"/>
      <c r="T61" s="35" t="e">
        <f>IF(T22=0,"",T22)</f>
        <v>#VALUE!</v>
      </c>
      <c r="U61" s="35"/>
      <c r="V61" s="36"/>
      <c r="W61" s="35" t="e">
        <f>IF(W22=0,"",W22)</f>
        <v>#VALUE!</v>
      </c>
      <c r="X61" s="35"/>
      <c r="Y61" s="36"/>
      <c r="Z61" s="35" t="e">
        <f>IF(Z22=0,"",Z22)</f>
        <v>#VALUE!</v>
      </c>
      <c r="AA61" s="35"/>
      <c r="AB61" s="36"/>
      <c r="AC61" s="35" t="e">
        <f>IF(AC22=0,"",AC22)</f>
        <v>#VALUE!</v>
      </c>
      <c r="AD61" s="35"/>
      <c r="AF61" s="35" t="e">
        <f>IF(AF22=0,"",AF22)</f>
        <v>#VALUE!</v>
      </c>
      <c r="AG61" s="35"/>
      <c r="AI61" s="35" t="e">
        <f>IF(AI22=0,"",AI22)</f>
        <v>#VALUE!</v>
      </c>
      <c r="AJ61" s="35"/>
      <c r="AL61" s="35" t="e">
        <f>IF(AL22=0,"",AL22)</f>
        <v>#VALUE!</v>
      </c>
      <c r="AM61" s="35"/>
      <c r="AO61" s="35" t="e">
        <f>IF(AO22=0,"",AO22)</f>
        <v>#VALUE!</v>
      </c>
      <c r="AP61" s="35"/>
      <c r="AR61" s="35" t="e">
        <f>IF(AR22=0,"",AR22)</f>
        <v>#VALUE!</v>
      </c>
      <c r="AS61" s="35"/>
      <c r="AU61" s="35" t="e">
        <f>IF(AU22=0,"",AU22)</f>
        <v>#VALUE!</v>
      </c>
      <c r="AV61" s="35"/>
      <c r="AX61" s="35" t="e">
        <f>IF(AX22=0,"",AX22)</f>
        <v>#VALUE!</v>
      </c>
      <c r="AY61" s="35"/>
      <c r="BA61" s="35" t="e">
        <f>IF(BA22=0,"",BA22)</f>
        <v>#VALUE!</v>
      </c>
      <c r="BB61" s="35"/>
      <c r="BD61" s="35" t="e">
        <f>IF(BD22=0,"",BD22)</f>
        <v>#VALUE!</v>
      </c>
      <c r="BE61" s="35"/>
      <c r="BG61" s="35" t="e">
        <f>IF(BG22=0,"",BG22)</f>
        <v>#VALUE!</v>
      </c>
      <c r="BH61" s="35"/>
      <c r="BJ61" s="35" t="e">
        <f>IF(BJ22=0,"",BJ22)</f>
        <v>#VALUE!</v>
      </c>
      <c r="BK61" s="35"/>
      <c r="BM61" s="35" t="e">
        <f>IF(BM22=0,"",BM22)</f>
        <v>#VALUE!</v>
      </c>
      <c r="BN61" s="35"/>
      <c r="BP61" s="35" t="e">
        <f>IF(BP22=0,"",BP22)</f>
        <v>#VALUE!</v>
      </c>
      <c r="BQ61" s="35"/>
      <c r="BS61" s="35" t="e">
        <f>IF(BS22=0,"",BS22)</f>
        <v>#VALUE!</v>
      </c>
      <c r="BT61" s="35"/>
      <c r="BV61" s="35" t="e">
        <f>IF(BV22=0,"",BV22)</f>
        <v>#VALUE!</v>
      </c>
      <c r="BW61" s="35"/>
      <c r="BY61" s="35" t="e">
        <f>IF(BY22=0,"",BY22)</f>
        <v>#VALUE!</v>
      </c>
      <c r="BZ61" s="35"/>
      <c r="CB61" s="35" t="e">
        <f>IF(CB22=0,"",CB22)</f>
        <v>#VALUE!</v>
      </c>
      <c r="CC61" s="35"/>
      <c r="CE61" s="35" t="e">
        <f>IF(CE22=0,"",CE22)</f>
        <v>#VALUE!</v>
      </c>
      <c r="CF61" s="35"/>
      <c r="CH61" s="35" t="e">
        <f>IF(CH22=0,"",CH22)</f>
        <v>#VALUE!</v>
      </c>
      <c r="CI61" s="35"/>
      <c r="CK61" s="35" t="e">
        <f>IF(CK22=0,"",CK22)</f>
        <v>#VALUE!</v>
      </c>
      <c r="CL61" s="35"/>
      <c r="CN61" s="35" t="e">
        <f>IF(CN22=0,"",CN22)</f>
        <v>#VALUE!</v>
      </c>
      <c r="CO61" s="35"/>
      <c r="CQ61" s="35" t="e">
        <f>IF(CQ22=0,"",CQ22)</f>
        <v>#VALUE!</v>
      </c>
      <c r="CR61" s="35"/>
      <c r="CT61" s="35" t="e">
        <f>IF(CT22=0,"",CT22)</f>
        <v>#VALUE!</v>
      </c>
      <c r="CU61" s="35"/>
      <c r="CW61" s="35" t="e">
        <f>IF(CW22=0,"",CW22)</f>
        <v>#VALUE!</v>
      </c>
      <c r="CX61" s="35"/>
      <c r="CZ61" s="35" t="e">
        <f>IF(CZ22=0,"",CZ22)</f>
        <v>#VALUE!</v>
      </c>
      <c r="DA61" s="35"/>
      <c r="DC61" s="35" t="e">
        <f>IF(DC22=0,"",DC22)</f>
        <v>#VALUE!</v>
      </c>
      <c r="DD61" s="35"/>
      <c r="DF61" s="35" t="e">
        <f>IF(DF22=0,"",DF22)</f>
        <v>#VALUE!</v>
      </c>
      <c r="DG61" s="35"/>
      <c r="DI61" s="35" t="e">
        <f>IF(DI22=0,"",DI22)</f>
        <v>#VALUE!</v>
      </c>
      <c r="DJ61" s="35"/>
      <c r="DL61" s="35" t="e">
        <f>IF(DL22=0,"",DL22)</f>
        <v>#VALUE!</v>
      </c>
      <c r="DM61" s="35"/>
      <c r="DO61" s="35" t="e">
        <f>IF(DO22=0,"",DO22)</f>
        <v>#VALUE!</v>
      </c>
      <c r="DP61" s="35"/>
      <c r="DR61" s="35" t="e">
        <f>IF(DR22=0,"",DR22)</f>
        <v>#VALUE!</v>
      </c>
      <c r="DS61" s="35"/>
      <c r="DU61" s="35" t="e">
        <f>IF(DU22=0,"",DU22)</f>
        <v>#VALUE!</v>
      </c>
      <c r="DV61" s="35"/>
      <c r="DX61" s="35" t="e">
        <f>IF(DX22=0,"",DX22)</f>
        <v>#VALUE!</v>
      </c>
      <c r="DY61" s="35"/>
      <c r="EA61" s="35" t="e">
        <f>IF(EA22=0,"",EA22)</f>
        <v>#VALUE!</v>
      </c>
      <c r="EB61" s="35"/>
      <c r="ED61" s="35" t="e">
        <f>IF(ED22=0,"",ED22)</f>
        <v>#VALUE!</v>
      </c>
      <c r="EE61" s="35"/>
    </row>
    <row r="62" spans="1:256" s="19" customFormat="1" ht="9.75">
      <c r="A62" s="15"/>
      <c r="B62" s="19" t="s">
        <v>14</v>
      </c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37" customFormat="1" ht="9.75">
      <c r="A63" s="15"/>
      <c r="B63" s="37" t="s">
        <v>42</v>
      </c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34" customFormat="1" ht="3" customHeight="1">
      <c r="A64" s="15"/>
      <c r="B64" s="38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2:135" s="15" customFormat="1" ht="12.75" customHeight="1">
      <c r="B65" s="16" t="e">
        <f>LEFT(TEXT(данные!D9,""),1)</f>
        <v>#VALUE!</v>
      </c>
      <c r="C65" s="16"/>
      <c r="D65" s="21"/>
      <c r="E65" s="16" t="e">
        <f>MID(TEXT(данные!D9,""),2,1)</f>
        <v>#VALUE!</v>
      </c>
      <c r="F65" s="16"/>
      <c r="G65" s="21"/>
      <c r="H65" s="16" t="e">
        <f>MID(TEXT(данные!D9,""),3,1)</f>
        <v>#VALUE!</v>
      </c>
      <c r="I65" s="16"/>
      <c r="J65" s="21"/>
      <c r="K65" s="16" t="e">
        <f>MID(TEXT(данные!D9,""),4,1)</f>
        <v>#VALUE!</v>
      </c>
      <c r="L65" s="16"/>
      <c r="M65" s="21"/>
      <c r="N65" s="16" t="e">
        <f>MID(TEXT(данные!D9,""),5,1)</f>
        <v>#VALUE!</v>
      </c>
      <c r="O65" s="16"/>
      <c r="P65" s="21"/>
      <c r="Q65" s="16" t="e">
        <f>MID(TEXT(данные!D9,""),6,1)</f>
        <v>#VALUE!</v>
      </c>
      <c r="R65" s="16"/>
      <c r="S65" s="21"/>
      <c r="T65" s="16" t="e">
        <f>MID(TEXT(данные!D9,""),7,1)</f>
        <v>#VALUE!</v>
      </c>
      <c r="U65" s="16"/>
      <c r="V65" s="21"/>
      <c r="W65" s="16" t="e">
        <f>MID(TEXT(данные!D9,""),8,1)</f>
        <v>#VALUE!</v>
      </c>
      <c r="X65" s="16"/>
      <c r="Y65" s="21"/>
      <c r="Z65" s="16" t="e">
        <f>MID(TEXT(данные!D9,""),9,1)</f>
        <v>#VALUE!</v>
      </c>
      <c r="AA65" s="16"/>
      <c r="AB65" s="21"/>
      <c r="AC65" s="16" t="e">
        <f>MID(TEXT(данные!D9,""),10,1)</f>
        <v>#VALUE!</v>
      </c>
      <c r="AD65" s="16"/>
      <c r="AE65" s="21"/>
      <c r="AF65" s="16" t="e">
        <f>MID(TEXT(данные!D9,""),11,1)</f>
        <v>#VALUE!</v>
      </c>
      <c r="AG65" s="16"/>
      <c r="AH65" s="21"/>
      <c r="AI65" s="16" t="e">
        <f>MID(TEXT(данные!D9,""),12,1)</f>
        <v>#VALUE!</v>
      </c>
      <c r="AJ65" s="16"/>
      <c r="AK65" s="21"/>
      <c r="AL65" s="16" t="e">
        <f>MID(TEXT(данные!D9,""),13,1)</f>
        <v>#VALUE!</v>
      </c>
      <c r="AM65" s="16"/>
      <c r="AN65" s="21"/>
      <c r="AO65" s="16" t="e">
        <f>MID(TEXT(данные!D9,""),14,1)</f>
        <v>#VALUE!</v>
      </c>
      <c r="AP65" s="16"/>
      <c r="AQ65" s="21"/>
      <c r="AR65" s="16" t="e">
        <f>MID(TEXT(данные!D9,""),15,1)</f>
        <v>#VALUE!</v>
      </c>
      <c r="AS65" s="16"/>
      <c r="AT65" s="21"/>
      <c r="AU65" s="16" t="e">
        <f>MID(TEXT(данные!D9,""),16,1)</f>
        <v>#VALUE!</v>
      </c>
      <c r="AV65" s="16"/>
      <c r="AW65" s="21"/>
      <c r="AX65" s="16" t="e">
        <f>MID(TEXT(данные!D9,""),17,1)</f>
        <v>#VALUE!</v>
      </c>
      <c r="AY65" s="16"/>
      <c r="AZ65" s="21"/>
      <c r="BA65" s="16" t="e">
        <f>MID(TEXT(данные!D9,""),18,1)</f>
        <v>#VALUE!</v>
      </c>
      <c r="BB65" s="16"/>
      <c r="BC65" s="21"/>
      <c r="BD65" s="16" t="e">
        <f>MID(TEXT(данные!D9,""),19,1)</f>
        <v>#VALUE!</v>
      </c>
      <c r="BE65" s="16"/>
      <c r="BF65" s="21"/>
      <c r="BG65" s="16" t="e">
        <f>MID(TEXT(данные!D9,""),20,1)</f>
        <v>#VALUE!</v>
      </c>
      <c r="BH65" s="16"/>
      <c r="BI65" s="21"/>
      <c r="BJ65" s="16" t="e">
        <f>MID(TEXT(данные!D9,""),21,1)</f>
        <v>#VALUE!</v>
      </c>
      <c r="BK65" s="16"/>
      <c r="BL65" s="21"/>
      <c r="BM65" s="16" t="e">
        <f>MID(TEXT(данные!D9,""),22,1)</f>
        <v>#VALUE!</v>
      </c>
      <c r="BN65" s="16"/>
      <c r="BO65" s="21"/>
      <c r="BP65" s="16" t="e">
        <f>MID(TEXT(данные!D9,""),23,1)</f>
        <v>#VALUE!</v>
      </c>
      <c r="BQ65" s="16"/>
      <c r="BR65" s="21"/>
      <c r="BS65" s="16" t="e">
        <f>MID(TEXT(данные!D9,""),24,1)</f>
        <v>#VALUE!</v>
      </c>
      <c r="BT65" s="16"/>
      <c r="BU65" s="21"/>
      <c r="BV65" s="16" t="e">
        <f>MID(TEXT(данные!D9,""),25,1)</f>
        <v>#VALUE!</v>
      </c>
      <c r="BW65" s="16"/>
      <c r="BX65" s="21"/>
      <c r="BY65" s="16" t="e">
        <f>MID(TEXT(данные!D9,""),26,1)</f>
        <v>#VALUE!</v>
      </c>
      <c r="BZ65" s="16"/>
      <c r="CA65" s="21"/>
      <c r="CB65" s="16" t="e">
        <f>MID(TEXT(данные!D9,""),27,1)</f>
        <v>#VALUE!</v>
      </c>
      <c r="CC65" s="16"/>
      <c r="CD65" s="21"/>
      <c r="CE65" s="16" t="e">
        <f>MID(TEXT(данные!D9,""),28,1)</f>
        <v>#VALUE!</v>
      </c>
      <c r="CF65" s="16"/>
      <c r="CG65" s="21"/>
      <c r="CH65" s="16" t="e">
        <f>MID(TEXT(данные!D9,""),29,1)</f>
        <v>#VALUE!</v>
      </c>
      <c r="CI65" s="16"/>
      <c r="CJ65" s="21"/>
      <c r="CK65" s="16" t="e">
        <f>MID(TEXT(данные!D9,""),30,1)</f>
        <v>#VALUE!</v>
      </c>
      <c r="CL65" s="16"/>
      <c r="CM65" s="21"/>
      <c r="CN65" s="16" t="e">
        <f>MID(TEXT(данные!D9,""),31,1)</f>
        <v>#VALUE!</v>
      </c>
      <c r="CO65" s="16"/>
      <c r="CP65" s="21"/>
      <c r="CQ65" s="16" t="e">
        <f>MID(TEXT(данные!D9,""),32,1)</f>
        <v>#VALUE!</v>
      </c>
      <c r="CR65" s="16"/>
      <c r="CS65" s="21"/>
      <c r="CT65" s="16" t="e">
        <f>MID(TEXT(данные!D9,""),33,1)</f>
        <v>#VALUE!</v>
      </c>
      <c r="CU65" s="16"/>
      <c r="CV65" s="21"/>
      <c r="CW65" s="16" t="e">
        <f>MID(TEXT(данные!D9,""),34,1)</f>
        <v>#VALUE!</v>
      </c>
      <c r="CX65" s="16"/>
      <c r="CY65" s="21"/>
      <c r="CZ65" s="16" t="e">
        <f>MID(TEXT(данные!D9,""),35,1)</f>
        <v>#VALUE!</v>
      </c>
      <c r="DA65" s="16"/>
      <c r="DB65" s="21"/>
      <c r="DC65" s="16" t="e">
        <f>MID(TEXT(данные!D9,""),36,1)</f>
        <v>#VALUE!</v>
      </c>
      <c r="DD65" s="16"/>
      <c r="DE65" s="21"/>
      <c r="DF65" s="16" t="e">
        <f>MID(TEXT(данные!D9,""),37,1)</f>
        <v>#VALUE!</v>
      </c>
      <c r="DG65" s="16"/>
      <c r="DH65" s="21"/>
      <c r="DI65" s="16" t="e">
        <f>MID(TEXT(данные!D9,""),38,1)</f>
        <v>#VALUE!</v>
      </c>
      <c r="DJ65" s="16"/>
      <c r="DK65" s="21"/>
      <c r="DL65" s="16" t="e">
        <f>MID(TEXT(данные!D9,""),39,1)</f>
        <v>#VALUE!</v>
      </c>
      <c r="DM65" s="16"/>
      <c r="DN65" s="21"/>
      <c r="DO65" s="16" t="e">
        <f>MID(TEXT(данные!D9,""),40,1)</f>
        <v>#VALUE!</v>
      </c>
      <c r="DP65" s="16"/>
      <c r="DQ65" s="21"/>
      <c r="DR65" s="16" t="e">
        <f>MID(TEXT(данные!D9,""),41,1)</f>
        <v>#VALUE!</v>
      </c>
      <c r="DS65" s="16"/>
      <c r="DT65" s="21"/>
      <c r="DU65" s="16" t="e">
        <f>MID(TEXT(данные!D9,""),42,1)</f>
        <v>#VALUE!</v>
      </c>
      <c r="DV65" s="16"/>
      <c r="DW65" s="21"/>
      <c r="DX65" s="16" t="e">
        <f>MID(TEXT(данные!D9,""),43,1)</f>
        <v>#VALUE!</v>
      </c>
      <c r="DY65" s="16"/>
      <c r="DZ65" s="21"/>
      <c r="EA65" s="16" t="e">
        <f>MID(TEXT(данные!D9,""),44,1)</f>
        <v>#VALUE!</v>
      </c>
      <c r="EB65" s="16"/>
      <c r="EC65" s="21"/>
      <c r="ED65" s="16" t="e">
        <f>MID(TEXT(данные!D9,""),45,1)</f>
        <v>#VALUE!</v>
      </c>
      <c r="EE65" s="16"/>
    </row>
    <row r="66" spans="1:256" s="21" customFormat="1" ht="3.75" customHeight="1">
      <c r="A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2:135" s="15" customFormat="1" ht="12.75" customHeight="1">
      <c r="B67" s="16" t="e">
        <f>MID(TEXT(данные!D9,""),46,1)</f>
        <v>#VALUE!</v>
      </c>
      <c r="C67" s="16"/>
      <c r="D67" s="21"/>
      <c r="E67" s="16" t="e">
        <f>MID(TEXT(данные!D9,""),47,1)</f>
        <v>#VALUE!</v>
      </c>
      <c r="F67" s="16"/>
      <c r="G67" s="21"/>
      <c r="H67" s="16" t="e">
        <f>MID(TEXT(данные!D9,""),48,1)</f>
        <v>#VALUE!</v>
      </c>
      <c r="I67" s="16"/>
      <c r="J67" s="21"/>
      <c r="K67" s="16" t="e">
        <f>MID(TEXT(данные!D9,""),49,1)</f>
        <v>#VALUE!</v>
      </c>
      <c r="L67" s="16"/>
      <c r="M67" s="21"/>
      <c r="N67" s="16" t="e">
        <f>MID(TEXT(данные!D9,""),50,1)</f>
        <v>#VALUE!</v>
      </c>
      <c r="O67" s="16"/>
      <c r="P67" s="21"/>
      <c r="Q67" s="16" t="e">
        <f>MID(TEXT(данные!D9,""),51,1)</f>
        <v>#VALUE!</v>
      </c>
      <c r="R67" s="16"/>
      <c r="S67" s="21"/>
      <c r="T67" s="16" t="e">
        <f>MID(TEXT(данные!D9,""),52,1)</f>
        <v>#VALUE!</v>
      </c>
      <c r="U67" s="16"/>
      <c r="V67" s="21"/>
      <c r="W67" s="16" t="e">
        <f>MID(TEXT(данные!D9,""),53,1)</f>
        <v>#VALUE!</v>
      </c>
      <c r="X67" s="16"/>
      <c r="Y67" s="21"/>
      <c r="Z67" s="16" t="e">
        <f>MID(TEXT(данные!D9,""),54,1)</f>
        <v>#VALUE!</v>
      </c>
      <c r="AA67" s="16"/>
      <c r="AB67" s="21"/>
      <c r="AC67" s="16" t="e">
        <f>MID(TEXT(данные!D9,""),55,1)</f>
        <v>#VALUE!</v>
      </c>
      <c r="AD67" s="16"/>
      <c r="AE67" s="21"/>
      <c r="AF67" s="16" t="e">
        <f>MID(TEXT(данные!D9,""),56,1)</f>
        <v>#VALUE!</v>
      </c>
      <c r="AG67" s="16"/>
      <c r="AH67" s="21"/>
      <c r="AI67" s="16" t="e">
        <f>MID(TEXT(данные!D9,""),57,1)</f>
        <v>#VALUE!</v>
      </c>
      <c r="AJ67" s="16"/>
      <c r="AK67" s="21"/>
      <c r="AL67" s="16" t="e">
        <f>MID(TEXT(данные!D9,""),58,1)</f>
        <v>#VALUE!</v>
      </c>
      <c r="AM67" s="16"/>
      <c r="AN67" s="21"/>
      <c r="AO67" s="16" t="e">
        <f>MID(TEXT(данные!D9,""),59,1)</f>
        <v>#VALUE!</v>
      </c>
      <c r="AP67" s="16"/>
      <c r="AQ67" s="21"/>
      <c r="AR67" s="16" t="e">
        <f>MID(TEXT(данные!D9,""),60,1)</f>
        <v>#VALUE!</v>
      </c>
      <c r="AS67" s="16"/>
      <c r="AT67" s="21"/>
      <c r="AU67" s="16" t="e">
        <f>MID(TEXT(данные!D9,""),61,1)</f>
        <v>#VALUE!</v>
      </c>
      <c r="AV67" s="16"/>
      <c r="AW67" s="21"/>
      <c r="AX67" s="16" t="e">
        <f>MID(TEXT(данные!D9,""),62,1)</f>
        <v>#VALUE!</v>
      </c>
      <c r="AY67" s="16"/>
      <c r="AZ67" s="21"/>
      <c r="BA67" s="16" t="e">
        <f>MID(TEXT(данные!D9,""),63,1)</f>
        <v>#VALUE!</v>
      </c>
      <c r="BB67" s="16"/>
      <c r="BC67" s="21"/>
      <c r="BD67" s="16" t="e">
        <f>MID(TEXT(данные!D9,""),64,1)</f>
        <v>#VALUE!</v>
      </c>
      <c r="BE67" s="16"/>
      <c r="BF67" s="21"/>
      <c r="BG67" s="16" t="e">
        <f>MID(TEXT(данные!D9,""),65,1)</f>
        <v>#VALUE!</v>
      </c>
      <c r="BH67" s="16"/>
      <c r="BI67" s="21"/>
      <c r="BJ67" s="16" t="e">
        <f>MID(TEXT(данные!D9,""),66,1)</f>
        <v>#VALUE!</v>
      </c>
      <c r="BK67" s="16"/>
      <c r="BL67" s="21"/>
      <c r="BM67" s="16" t="e">
        <f>MID(TEXT(данные!D9,""),67,1)</f>
        <v>#VALUE!</v>
      </c>
      <c r="BN67" s="16"/>
      <c r="BO67" s="21"/>
      <c r="BP67" s="16" t="e">
        <f>MID(TEXT(данные!D9,""),68,1)</f>
        <v>#VALUE!</v>
      </c>
      <c r="BQ67" s="16"/>
      <c r="BR67" s="21"/>
      <c r="BS67" s="16" t="e">
        <f>MID(TEXT(данные!D9,""),69,1)</f>
        <v>#VALUE!</v>
      </c>
      <c r="BT67" s="16"/>
      <c r="BU67" s="21"/>
      <c r="BV67" s="16" t="e">
        <f>MID(TEXT(данные!D9,""),70,1)</f>
        <v>#VALUE!</v>
      </c>
      <c r="BW67" s="16"/>
      <c r="BX67" s="21"/>
      <c r="BY67" s="16" t="e">
        <f>MID(TEXT(данные!D9,""),71,1)</f>
        <v>#VALUE!</v>
      </c>
      <c r="BZ67" s="16"/>
      <c r="CA67" s="21"/>
      <c r="CB67" s="16" t="e">
        <f>MID(TEXT(данные!D9,""),72,1)</f>
        <v>#VALUE!</v>
      </c>
      <c r="CC67" s="16"/>
      <c r="CD67" s="21"/>
      <c r="CE67" s="16" t="e">
        <f>MID(TEXT(данные!D9,""),73,1)</f>
        <v>#VALUE!</v>
      </c>
      <c r="CF67" s="16"/>
      <c r="CG67" s="21"/>
      <c r="CH67" s="16" t="e">
        <f>MID(TEXT(данные!D9,""),74,1)</f>
        <v>#VALUE!</v>
      </c>
      <c r="CI67" s="16"/>
      <c r="CJ67" s="21"/>
      <c r="CK67" s="16" t="e">
        <f>MID(TEXT(данные!D9,""),75,1)</f>
        <v>#VALUE!</v>
      </c>
      <c r="CL67" s="16"/>
      <c r="CM67" s="21"/>
      <c r="CN67" s="16" t="e">
        <f>MID(TEXT(данные!D9,""),76,1)</f>
        <v>#VALUE!</v>
      </c>
      <c r="CO67" s="16"/>
      <c r="CP67" s="21"/>
      <c r="CQ67" s="16" t="e">
        <f>MID(TEXT(данные!D9,""),77,1)</f>
        <v>#VALUE!</v>
      </c>
      <c r="CR67" s="16"/>
      <c r="CS67" s="21"/>
      <c r="CT67" s="16" t="e">
        <f>MID(TEXT(данные!D9,""),78,1)</f>
        <v>#VALUE!</v>
      </c>
      <c r="CU67" s="16"/>
      <c r="CV67" s="21"/>
      <c r="CW67" s="16" t="e">
        <f>MID(TEXT(данные!D9,""),79,1)</f>
        <v>#VALUE!</v>
      </c>
      <c r="CX67" s="16"/>
      <c r="CY67" s="21"/>
      <c r="CZ67" s="16" t="e">
        <f>MID(TEXT(данные!D9,""),80,1)</f>
        <v>#VALUE!</v>
      </c>
      <c r="DA67" s="16"/>
      <c r="DB67" s="21"/>
      <c r="DC67" s="16" t="e">
        <f>MID(TEXT(данные!D9,""),81,1)</f>
        <v>#VALUE!</v>
      </c>
      <c r="DD67" s="16"/>
      <c r="DE67" s="21"/>
      <c r="DF67" s="16" t="e">
        <f>MID(TEXT(данные!D9,""),82,1)</f>
        <v>#VALUE!</v>
      </c>
      <c r="DG67" s="16"/>
      <c r="DH67" s="21"/>
      <c r="DI67" s="16" t="e">
        <f>MID(TEXT(данные!D9,""),83,1)</f>
        <v>#VALUE!</v>
      </c>
      <c r="DJ67" s="16"/>
      <c r="DK67" s="21"/>
      <c r="DL67" s="16" t="e">
        <f>MID(TEXT(данные!D9,""),84,1)</f>
        <v>#VALUE!</v>
      </c>
      <c r="DM67" s="16"/>
      <c r="DN67" s="21"/>
      <c r="DO67" s="16" t="e">
        <f>MID(TEXT(данные!D9,""),85,1)</f>
        <v>#VALUE!</v>
      </c>
      <c r="DP67" s="16"/>
      <c r="DQ67" s="21"/>
      <c r="DR67" s="16" t="e">
        <f>MID(TEXT(данные!D9,""),86,1)</f>
        <v>#VALUE!</v>
      </c>
      <c r="DS67" s="16"/>
      <c r="DT67" s="21"/>
      <c r="DU67" s="16" t="e">
        <f>MID(TEXT(данные!D9,""),87,1)</f>
        <v>#VALUE!</v>
      </c>
      <c r="DV67" s="16"/>
      <c r="DW67" s="21"/>
      <c r="DX67" s="16" t="e">
        <f>MID(TEXT(данные!D9,""),88,1)</f>
        <v>#VALUE!</v>
      </c>
      <c r="DY67" s="16"/>
      <c r="DZ67" s="21"/>
      <c r="EA67" s="16" t="e">
        <f>MID(TEXT(данные!D9,""),89,1)</f>
        <v>#VALUE!</v>
      </c>
      <c r="EB67" s="16"/>
      <c r="EC67" s="21"/>
      <c r="ED67" s="16" t="e">
        <f>MID(TEXT(данные!D9,""),90,1)</f>
        <v>#VALUE!</v>
      </c>
      <c r="EE67" s="16"/>
    </row>
    <row r="68" spans="1:256" s="19" customFormat="1" ht="9.75">
      <c r="A68" s="15"/>
      <c r="B68" s="19" t="s">
        <v>11</v>
      </c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9" customFormat="1" ht="9.75">
      <c r="A69" s="15"/>
      <c r="B69" s="19" t="s">
        <v>12</v>
      </c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39" customFormat="1" ht="9.75">
      <c r="A70" s="15"/>
      <c r="B70" s="29" t="s">
        <v>43</v>
      </c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2:135" s="15" customFormat="1" ht="3" customHeight="1">
      <c r="B71" s="29"/>
      <c r="C71" s="27"/>
      <c r="E71" s="27"/>
      <c r="F71" s="27"/>
      <c r="H71" s="27"/>
      <c r="I71" s="27"/>
      <c r="K71" s="27"/>
      <c r="L71" s="27"/>
      <c r="N71" s="27"/>
      <c r="O71" s="27"/>
      <c r="Q71" s="27"/>
      <c r="R71" s="27"/>
      <c r="T71" s="27"/>
      <c r="U71" s="27"/>
      <c r="W71" s="27"/>
      <c r="X71" s="27"/>
      <c r="Z71" s="27"/>
      <c r="AA71" s="27"/>
      <c r="AC71" s="27"/>
      <c r="AD71" s="27"/>
      <c r="AF71" s="27"/>
      <c r="AG71" s="27"/>
      <c r="AI71" s="27"/>
      <c r="AJ71" s="27"/>
      <c r="AL71" s="27"/>
      <c r="AM71" s="27"/>
      <c r="AO71" s="27"/>
      <c r="AP71" s="27"/>
      <c r="AR71" s="27"/>
      <c r="AS71" s="27"/>
      <c r="AU71" s="27"/>
      <c r="AV71" s="27"/>
      <c r="AX71" s="27"/>
      <c r="AY71" s="27"/>
      <c r="BA71" s="27"/>
      <c r="BB71" s="27"/>
      <c r="BD71" s="27"/>
      <c r="BE71" s="27"/>
      <c r="BG71" s="27"/>
      <c r="BH71" s="27"/>
      <c r="BJ71" s="27"/>
      <c r="BK71" s="27"/>
      <c r="BM71" s="27"/>
      <c r="BN71" s="27"/>
      <c r="BP71" s="27"/>
      <c r="BQ71" s="27"/>
      <c r="BS71" s="27"/>
      <c r="BT71" s="27"/>
      <c r="BV71" s="27"/>
      <c r="BW71" s="27"/>
      <c r="BY71" s="27"/>
      <c r="BZ71" s="27"/>
      <c r="CB71" s="27"/>
      <c r="CC71" s="27"/>
      <c r="CE71" s="27"/>
      <c r="CF71" s="27"/>
      <c r="CH71" s="27"/>
      <c r="CI71" s="27"/>
      <c r="CK71" s="27"/>
      <c r="CL71" s="27"/>
      <c r="CN71" s="27"/>
      <c r="CO71" s="27"/>
      <c r="CQ71" s="27"/>
      <c r="CR71" s="27"/>
      <c r="CT71" s="27"/>
      <c r="CU71" s="27"/>
      <c r="CW71" s="27"/>
      <c r="CX71" s="27"/>
      <c r="CZ71" s="27"/>
      <c r="DA71" s="27"/>
      <c r="DC71" s="27"/>
      <c r="DD71" s="27"/>
      <c r="DF71" s="27"/>
      <c r="DG71" s="27"/>
      <c r="DI71" s="27"/>
      <c r="DJ71" s="27"/>
      <c r="DL71" s="27"/>
      <c r="DM71" s="27"/>
      <c r="DO71" s="27"/>
      <c r="DP71" s="27"/>
      <c r="DR71" s="27"/>
      <c r="DS71" s="27"/>
      <c r="DU71" s="27"/>
      <c r="DV71" s="27"/>
      <c r="DX71" s="27"/>
      <c r="DY71" s="27"/>
      <c r="EA71" s="27"/>
      <c r="EB71" s="27"/>
      <c r="ED71" s="27"/>
      <c r="EE71" s="27"/>
    </row>
    <row r="72" spans="2:135" s="15" customFormat="1" ht="12.75" customHeight="1">
      <c r="B72" s="15" t="s">
        <v>44</v>
      </c>
      <c r="N72" s="16" t="e">
        <f>LEFT(TEXT(данные!D19,""),1)</f>
        <v>#VALUE!</v>
      </c>
      <c r="O72" s="16"/>
      <c r="P72" s="21"/>
      <c r="Q72" s="16" t="e">
        <f>MID(TEXT(данные!D19,""),2,1)</f>
        <v>#VALUE!</v>
      </c>
      <c r="R72" s="16"/>
      <c r="S72" s="21"/>
      <c r="T72" s="16" t="e">
        <f>MID(TEXT(данные!D19,""),3,1)</f>
        <v>#VALUE!</v>
      </c>
      <c r="U72" s="16"/>
      <c r="V72" s="21"/>
      <c r="W72" s="16" t="e">
        <f>MID(TEXT(данные!D19,""),4,1)</f>
        <v>#VALUE!</v>
      </c>
      <c r="X72" s="16"/>
      <c r="Y72" s="21"/>
      <c r="Z72" s="16" t="e">
        <f>MID(TEXT(данные!D19,""),5,1)</f>
        <v>#VALUE!</v>
      </c>
      <c r="AA72" s="16"/>
      <c r="AB72" s="21"/>
      <c r="AC72" s="16" t="e">
        <f>MID(TEXT(данные!D19,""),6,1)</f>
        <v>#VALUE!</v>
      </c>
      <c r="AD72" s="16"/>
      <c r="AE72" s="21"/>
      <c r="AF72" s="16" t="e">
        <f>MID(TEXT(данные!D19,""),7,1)</f>
        <v>#VALUE!</v>
      </c>
      <c r="AG72" s="16"/>
      <c r="AH72" s="21"/>
      <c r="AI72" s="16" t="e">
        <f>MID(TEXT(данные!D19,""),8,1)</f>
        <v>#VALUE!</v>
      </c>
      <c r="AJ72" s="16"/>
      <c r="AK72" s="21"/>
      <c r="AL72" s="16" t="e">
        <f>MID(TEXT(данные!D19,""),9,1)</f>
        <v>#VALUE!</v>
      </c>
      <c r="AM72" s="16"/>
      <c r="AN72" s="21"/>
      <c r="AO72" s="16" t="e">
        <f>MID(TEXT(данные!D19,""),10,1)</f>
        <v>#VALUE!</v>
      </c>
      <c r="AP72" s="16"/>
      <c r="AQ72" s="21"/>
      <c r="AR72" s="16" t="e">
        <f>MID(TEXT(данные!D19,""),11,1)</f>
        <v>#VALUE!</v>
      </c>
      <c r="AS72" s="16"/>
      <c r="AT72" s="21"/>
      <c r="AU72" s="16" t="e">
        <f>MID(TEXT(данные!D19,""),12,1)</f>
        <v>#VALUE!</v>
      </c>
      <c r="AV72" s="16"/>
      <c r="AW72" s="21"/>
      <c r="AX72" s="16" t="e">
        <f>MID(TEXT(данные!D19,""),13,1)</f>
        <v>#VALUE!</v>
      </c>
      <c r="AY72" s="16"/>
      <c r="AZ72" s="21"/>
      <c r="BA72" s="16" t="e">
        <f>MID(TEXT(данные!D19,""),14,1)</f>
        <v>#VALUE!</v>
      </c>
      <c r="BB72" s="16"/>
      <c r="BC72" s="21"/>
      <c r="BD72" s="16" t="e">
        <f>MID(TEXT(данные!D19,""),15,1)</f>
        <v>#VALUE!</v>
      </c>
      <c r="BE72" s="16"/>
      <c r="BF72" s="21"/>
      <c r="BG72" s="16" t="e">
        <f>MID(TEXT(данные!D19,""),16,1)</f>
        <v>#VALUE!</v>
      </c>
      <c r="BH72" s="16"/>
      <c r="BI72" s="21"/>
      <c r="BJ72" s="16" t="e">
        <f>MID(TEXT(данные!D19,""),17,1)</f>
        <v>#VALUE!</v>
      </c>
      <c r="BK72" s="16"/>
      <c r="BL72" s="21"/>
      <c r="BM72" s="16" t="e">
        <f>MID(TEXT(данные!D19,""),18,1)</f>
        <v>#VALUE!</v>
      </c>
      <c r="BN72" s="16"/>
      <c r="BO72" s="21"/>
      <c r="BP72" s="16" t="e">
        <f>MID(TEXT(данные!D19,""),19,1)</f>
        <v>#VALUE!</v>
      </c>
      <c r="BQ72" s="16"/>
      <c r="BR72" s="21"/>
      <c r="BS72" s="16" t="e">
        <f>MID(TEXT(данные!D19,""),20,1)</f>
        <v>#VALUE!</v>
      </c>
      <c r="BT72" s="16"/>
      <c r="BU72" s="21"/>
      <c r="BV72" s="16" t="e">
        <f>MID(TEXT(данные!D19,""),21,1)</f>
        <v>#VALUE!</v>
      </c>
      <c r="BW72" s="16"/>
      <c r="BX72" s="21"/>
      <c r="BY72" s="16" t="e">
        <f>MID(TEXT(данные!D19,""),22,1)</f>
        <v>#VALUE!</v>
      </c>
      <c r="BZ72" s="16"/>
      <c r="CA72" s="21"/>
      <c r="CB72" s="16" t="e">
        <f>MID(TEXT(данные!D19,""),23,1)</f>
        <v>#VALUE!</v>
      </c>
      <c r="CC72" s="16"/>
      <c r="CD72" s="21"/>
      <c r="CE72" s="16" t="e">
        <f>MID(TEXT(данные!D19,""),24,1)</f>
        <v>#VALUE!</v>
      </c>
      <c r="CF72" s="16"/>
      <c r="CG72" s="21"/>
      <c r="CH72" s="16" t="e">
        <f>MID(TEXT(данные!D19,""),25,1)</f>
        <v>#VALUE!</v>
      </c>
      <c r="CI72" s="16"/>
      <c r="CJ72" s="21"/>
      <c r="CK72" s="16" t="e">
        <f>MID(TEXT(данные!D19,""),26,1)</f>
        <v>#VALUE!</v>
      </c>
      <c r="CL72" s="16"/>
      <c r="CM72" s="21"/>
      <c r="CN72" s="16" t="e">
        <f>MID(TEXT(данные!D19,""),27,1)</f>
        <v>#VALUE!</v>
      </c>
      <c r="CO72" s="16"/>
      <c r="CP72" s="21"/>
      <c r="CQ72" s="16" t="e">
        <f>MID(TEXT(данные!D19,""),28,1)</f>
        <v>#VALUE!</v>
      </c>
      <c r="CR72" s="16"/>
      <c r="CS72" s="21"/>
      <c r="CT72" s="16" t="e">
        <f>MID(TEXT(данные!D19,""),29,1)</f>
        <v>#VALUE!</v>
      </c>
      <c r="CU72" s="16"/>
      <c r="CV72" s="21"/>
      <c r="CW72" s="16" t="e">
        <f>MID(TEXT(данные!D19,""),30,1)</f>
        <v>#VALUE!</v>
      </c>
      <c r="CX72" s="16"/>
      <c r="CY72" s="21"/>
      <c r="CZ72" s="16" t="e">
        <f>MID(TEXT(данные!D19,""),31,1)</f>
        <v>#VALUE!</v>
      </c>
      <c r="DA72" s="16"/>
      <c r="DB72" s="21"/>
      <c r="DC72" s="16" t="e">
        <f>MID(TEXT(данные!D19,""),32,1)</f>
        <v>#VALUE!</v>
      </c>
      <c r="DD72" s="16"/>
      <c r="DE72" s="21"/>
      <c r="DF72" s="16" t="e">
        <f>MID(TEXT(данные!D19,""),33,1)</f>
        <v>#VALUE!</v>
      </c>
      <c r="DG72" s="16"/>
      <c r="DH72" s="21"/>
      <c r="DI72" s="16" t="e">
        <f>MID(TEXT(данные!D19,""),34,1)</f>
        <v>#VALUE!</v>
      </c>
      <c r="DJ72" s="16"/>
      <c r="DK72" s="21"/>
      <c r="DL72" s="16" t="e">
        <f>MID(TEXT(данные!D19,""),35,1)</f>
        <v>#VALUE!</v>
      </c>
      <c r="DM72" s="16"/>
      <c r="DN72" s="21"/>
      <c r="DO72" s="16" t="e">
        <f>MID(TEXT(данные!D19,""),36,1)</f>
        <v>#VALUE!</v>
      </c>
      <c r="DP72" s="16"/>
      <c r="DQ72" s="21"/>
      <c r="DR72" s="16" t="e">
        <f>MID(TEXT(данные!D19,""),37,1)</f>
        <v>#VALUE!</v>
      </c>
      <c r="DS72" s="16"/>
      <c r="DT72" s="21"/>
      <c r="DU72" s="16" t="e">
        <f>MID(TEXT(данные!D19,""),38,1)</f>
        <v>#VALUE!</v>
      </c>
      <c r="DV72" s="16"/>
      <c r="DW72" s="21"/>
      <c r="DX72" s="16" t="e">
        <f>MID(TEXT(данные!D19,""),39,1)</f>
        <v>#VALUE!</v>
      </c>
      <c r="DY72" s="16"/>
      <c r="DZ72" s="21"/>
      <c r="EA72" s="16" t="e">
        <f>MID(TEXT(данные!D19,""),40,1)</f>
        <v>#VALUE!</v>
      </c>
      <c r="EB72" s="16"/>
      <c r="EC72" s="21"/>
      <c r="ED72" s="16" t="e">
        <f>MID(TEXT(данные!D19,""),41,1)</f>
        <v>#VALUE!</v>
      </c>
      <c r="EE72" s="16"/>
    </row>
    <row r="73" s="15" customFormat="1" ht="3.75" customHeight="1"/>
    <row r="74" spans="2:135" s="15" customFormat="1" ht="12.75" customHeight="1">
      <c r="B74" s="15" t="s">
        <v>45</v>
      </c>
      <c r="H74" s="16" t="e">
        <f>LEFT(TEXT(данные!D20,""),1)</f>
        <v>#VALUE!</v>
      </c>
      <c r="I74" s="16"/>
      <c r="J74" s="21"/>
      <c r="K74" s="16" t="e">
        <f>MID(TEXT(данные!D20,""),2,1)</f>
        <v>#VALUE!</v>
      </c>
      <c r="L74" s="16"/>
      <c r="M74" s="21"/>
      <c r="N74" s="16" t="e">
        <f>MID(TEXT(данные!D20,""),3,1)</f>
        <v>#VALUE!</v>
      </c>
      <c r="O74" s="16"/>
      <c r="P74" s="21"/>
      <c r="Q74" s="16" t="e">
        <f>MID(TEXT(данные!D20,""),4,1)</f>
        <v>#VALUE!</v>
      </c>
      <c r="R74" s="16"/>
      <c r="S74" s="21"/>
      <c r="T74" s="16" t="e">
        <f>MID(TEXT(данные!D20,""),5,1)</f>
        <v>#VALUE!</v>
      </c>
      <c r="U74" s="16"/>
      <c r="V74" s="21"/>
      <c r="W74" s="16" t="e">
        <f>MID(TEXT(данные!D20,""),6,1)</f>
        <v>#VALUE!</v>
      </c>
      <c r="X74" s="16"/>
      <c r="Y74" s="21"/>
      <c r="Z74" s="16" t="e">
        <f>MID(TEXT(данные!D20,""),7,1)</f>
        <v>#VALUE!</v>
      </c>
      <c r="AA74" s="16"/>
      <c r="AB74" s="21"/>
      <c r="AC74" s="16" t="e">
        <f>MID(TEXT(данные!D20,""),8,1)</f>
        <v>#VALUE!</v>
      </c>
      <c r="AD74" s="16"/>
      <c r="AE74" s="21"/>
      <c r="AF74" s="16" t="e">
        <f>MID(TEXT(данные!D20,""),9,1)</f>
        <v>#VALUE!</v>
      </c>
      <c r="AG74" s="16"/>
      <c r="AH74" s="21"/>
      <c r="AI74" s="16" t="e">
        <f>MID(TEXT(данные!D20,""),10,1)</f>
        <v>#VALUE!</v>
      </c>
      <c r="AJ74" s="16"/>
      <c r="AK74" s="21"/>
      <c r="AL74" s="16" t="e">
        <f>MID(TEXT(данные!D20,""),11,1)</f>
        <v>#VALUE!</v>
      </c>
      <c r="AM74" s="16"/>
      <c r="AN74" s="21"/>
      <c r="AO74" s="16" t="e">
        <f>MID(TEXT(данные!D20,""),12,1)</f>
        <v>#VALUE!</v>
      </c>
      <c r="AP74" s="16"/>
      <c r="AQ74" s="21"/>
      <c r="AR74" s="16" t="e">
        <f>MID(TEXT(данные!D20,""),13,1)</f>
        <v>#VALUE!</v>
      </c>
      <c r="AS74" s="16"/>
      <c r="AT74" s="21"/>
      <c r="AU74" s="16" t="e">
        <f>MID(TEXT(данные!D20,""),14,1)</f>
        <v>#VALUE!</v>
      </c>
      <c r="AV74" s="16"/>
      <c r="AW74" s="21"/>
      <c r="AX74" s="16" t="e">
        <f>MID(TEXT(данные!D20,""),15,1)</f>
        <v>#VALUE!</v>
      </c>
      <c r="AY74" s="16"/>
      <c r="AZ74" s="21"/>
      <c r="BA74" s="16" t="e">
        <f>MID(TEXT(данные!D20,""),16,1)</f>
        <v>#VALUE!</v>
      </c>
      <c r="BB74" s="16"/>
      <c r="BC74" s="21"/>
      <c r="BD74" s="16" t="e">
        <f>MID(TEXT(данные!D20,""),17,1)</f>
        <v>#VALUE!</v>
      </c>
      <c r="BE74" s="16"/>
      <c r="BF74" s="21"/>
      <c r="BG74" s="16" t="e">
        <f>MID(TEXT(данные!D20,""),18,1)</f>
        <v>#VALUE!</v>
      </c>
      <c r="BH74" s="16"/>
      <c r="BI74" s="21"/>
      <c r="BJ74" s="16" t="e">
        <f>MID(TEXT(данные!D20,""),19,1)</f>
        <v>#VALUE!</v>
      </c>
      <c r="BK74" s="16"/>
      <c r="BL74" s="21"/>
      <c r="BM74" s="16" t="e">
        <f>MID(TEXT(данные!D20,""),20,1)</f>
        <v>#VALUE!</v>
      </c>
      <c r="BN74" s="16"/>
      <c r="BP74"/>
      <c r="BQ74"/>
      <c r="BS74" s="28"/>
      <c r="BT74" s="28"/>
      <c r="BU74" s="28"/>
      <c r="BV74" s="28"/>
      <c r="BW74" s="28"/>
      <c r="BX74" s="28"/>
      <c r="BY74" s="28"/>
      <c r="BZ74" s="28"/>
      <c r="CA74" s="28"/>
      <c r="CP74" s="28" t="s">
        <v>46</v>
      </c>
      <c r="CQ74" s="16" t="e">
        <f>LEFT(TEXT(данные!D21,""),1)</f>
        <v>#VALUE!</v>
      </c>
      <c r="CR74" s="16"/>
      <c r="CS74" s="21"/>
      <c r="CT74" s="16" t="e">
        <f>MID(TEXT(данные!D21,""),2,1)</f>
        <v>#VALUE!</v>
      </c>
      <c r="CU74" s="16"/>
      <c r="CV74" s="21"/>
      <c r="CW74" s="16" t="e">
        <f>MID(TEXT(данные!D21,""),3,1)</f>
        <v>#VALUE!</v>
      </c>
      <c r="CX74" s="16"/>
      <c r="CY74" s="21"/>
      <c r="CZ74" s="16" t="e">
        <f>MID(TEXT(данные!D21,""),4,1)</f>
        <v>#VALUE!</v>
      </c>
      <c r="DA74" s="16"/>
      <c r="DB74" s="21"/>
      <c r="DC74" s="16" t="e">
        <f>MID(TEXT(данные!D21,""),5,1)</f>
        <v>#VALUE!</v>
      </c>
      <c r="DD74" s="16"/>
      <c r="DE74" s="21"/>
      <c r="DF74" s="16" t="e">
        <f>MID(TEXT(данные!D21,""),6,1)</f>
        <v>#VALUE!</v>
      </c>
      <c r="DG74" s="16"/>
      <c r="DH74" s="21"/>
      <c r="DI74" s="16" t="e">
        <f>MID(TEXT(данные!D21,""),7,1)</f>
        <v>#VALUE!</v>
      </c>
      <c r="DJ74" s="16"/>
      <c r="DK74" s="21"/>
      <c r="DL74" s="16" t="e">
        <f>MID(TEXT(данные!D21,""),8,1)</f>
        <v>#VALUE!</v>
      </c>
      <c r="DM74" s="16"/>
      <c r="DN74" s="21"/>
      <c r="DO74" s="16" t="e">
        <f>MID(TEXT(данные!D21,""),9,1)</f>
        <v>#VALUE!</v>
      </c>
      <c r="DP74" s="16"/>
      <c r="DQ74" s="21"/>
      <c r="DR74" s="16" t="e">
        <f>MID(TEXT(данные!D21,""),10,1)</f>
        <v>#VALUE!</v>
      </c>
      <c r="DS74" s="16"/>
      <c r="DT74" s="21"/>
      <c r="DU74" s="16" t="e">
        <f>MID(TEXT(данные!D21,""),11,1)</f>
        <v>#VALUE!</v>
      </c>
      <c r="DV74" s="16"/>
      <c r="DW74" s="21"/>
      <c r="DX74" s="16" t="e">
        <f>MID(TEXT(данные!D21,""),12,1)</f>
        <v>#VALUE!</v>
      </c>
      <c r="DY74" s="16"/>
      <c r="DZ74" s="21"/>
      <c r="EA74" s="16" t="e">
        <f>MID(TEXT(данные!D21,""),13,1)</f>
        <v>#VALUE!</v>
      </c>
      <c r="EB74" s="16"/>
      <c r="EC74" s="21"/>
      <c r="ED74" s="16" t="e">
        <f>MID(TEXT(данные!D21,""),14,1)</f>
        <v>#VALUE!</v>
      </c>
      <c r="EE74" s="16"/>
    </row>
    <row r="75" s="15" customFormat="1" ht="3.75" customHeight="1"/>
    <row r="76" spans="2:135" s="15" customFormat="1" ht="12.75" customHeight="1">
      <c r="B76" s="40" t="s">
        <v>47</v>
      </c>
      <c r="L76" s="16">
        <f>IF(EXACT(данные!D22,"м"),"Х","")</f>
      </c>
      <c r="M76" s="16"/>
      <c r="R76" s="27"/>
      <c r="S76" s="28" t="s">
        <v>48</v>
      </c>
      <c r="T76" s="16" t="str">
        <f>IF(EXACT(данные!D22,"ж"),"Х","")</f>
        <v>Х</v>
      </c>
      <c r="U76" s="16"/>
      <c r="V76" s="15" t="s">
        <v>49</v>
      </c>
      <c r="X76" s="24"/>
      <c r="Y76" s="27"/>
      <c r="Z76" s="27"/>
      <c r="AG76" s="24"/>
      <c r="AH76" s="24"/>
      <c r="AI76" s="24"/>
      <c r="AJ76" s="24"/>
      <c r="AK76" s="26" t="s">
        <v>50</v>
      </c>
      <c r="AL76" s="16" t="e">
        <f>LEFT(TEXT(данные!D23,""),1)</f>
        <v>#VALUE!</v>
      </c>
      <c r="AM76" s="16"/>
      <c r="AN76" s="21"/>
      <c r="AO76" s="16" t="e">
        <f>MID(TEXT(данные!D23,""),2,1)</f>
        <v>#VALUE!</v>
      </c>
      <c r="AP76" s="16"/>
      <c r="AQ76" s="21"/>
      <c r="AR76" s="16" t="e">
        <f>MID(TEXT(данные!D23,""),3,1)</f>
        <v>#VALUE!</v>
      </c>
      <c r="AS76" s="16"/>
      <c r="AT76" s="21"/>
      <c r="AU76" s="16" t="e">
        <f>MID(TEXT(данные!D23,""),4,1)</f>
        <v>#VALUE!</v>
      </c>
      <c r="AV76" s="16"/>
      <c r="AW76" s="21"/>
      <c r="AX76" s="16" t="e">
        <f>MID(TEXT(данные!D23,""),5,1)</f>
        <v>#VALUE!</v>
      </c>
      <c r="AY76" s="16"/>
      <c r="AZ76" s="21"/>
      <c r="BA76" s="16" t="e">
        <f>MID(TEXT(данные!D23,""),6,1)</f>
        <v>#VALUE!</v>
      </c>
      <c r="BB76" s="16"/>
      <c r="BC76" s="21"/>
      <c r="BD76" s="16" t="e">
        <f>MID(TEXT(данные!D23,""),7,1)</f>
        <v>#VALUE!</v>
      </c>
      <c r="BE76" s="16"/>
      <c r="BF76" s="21"/>
      <c r="BG76" s="16" t="e">
        <f>MID(TEXT(данные!D23,""),8,1)</f>
        <v>#VALUE!</v>
      </c>
      <c r="BH76" s="16"/>
      <c r="BI76" s="21"/>
      <c r="BJ76" s="16" t="e">
        <f>MID(TEXT(данные!D23,""),9,1)</f>
        <v>#VALUE!</v>
      </c>
      <c r="BK76" s="16"/>
      <c r="BL76" s="21"/>
      <c r="BM76" s="16" t="e">
        <f>MID(TEXT(данные!D23,""),10,1)</f>
        <v>#VALUE!</v>
      </c>
      <c r="BN76" s="16"/>
      <c r="BO76" s="21"/>
      <c r="BP76" s="16" t="e">
        <f>MID(TEXT(данные!D23,""),11,1)</f>
        <v>#VALUE!</v>
      </c>
      <c r="BQ76" s="16"/>
      <c r="BR76" s="21"/>
      <c r="BS76" s="16" t="e">
        <f>MID(TEXT(данные!D23,""),12,1)</f>
        <v>#VALUE!</v>
      </c>
      <c r="BT76" s="16"/>
      <c r="BU76" s="21"/>
      <c r="BV76" s="16" t="e">
        <f>MID(TEXT(данные!D23,""),13,1)</f>
        <v>#VALUE!</v>
      </c>
      <c r="BW76" s="16"/>
      <c r="BX76" s="21"/>
      <c r="BY76" s="16" t="e">
        <f>MID(TEXT(данные!D23,""),14,1)</f>
        <v>#VALUE!</v>
      </c>
      <c r="BZ76" s="16"/>
      <c r="CA76" s="21"/>
      <c r="CB76" s="16" t="e">
        <f>MID(TEXT(данные!D23,""),15,1)</f>
        <v>#VALUE!</v>
      </c>
      <c r="CC76" s="16"/>
      <c r="CD76" s="21"/>
      <c r="CE76" s="16" t="e">
        <f>MID(TEXT(данные!D23,""),16,1)</f>
        <v>#VALUE!</v>
      </c>
      <c r="CF76" s="16"/>
      <c r="CG76" s="21"/>
      <c r="CH76" s="16" t="e">
        <f>MID(TEXT(данные!D23,""),17,1)</f>
        <v>#VALUE!</v>
      </c>
      <c r="CI76" s="16"/>
      <c r="CJ76" s="21"/>
      <c r="CK76" s="16" t="e">
        <f>MID(TEXT(данные!D23,""),18,1)</f>
        <v>#VALUE!</v>
      </c>
      <c r="CL76" s="16"/>
      <c r="CM76" s="21"/>
      <c r="CN76" s="16" t="e">
        <f>MID(TEXT(данные!D23,""),19,1)</f>
        <v>#VALUE!</v>
      </c>
      <c r="CO76" s="16"/>
      <c r="CP76" s="21"/>
      <c r="CQ76" s="16" t="e">
        <f>MID(TEXT(данные!D23,""),20,1)</f>
        <v>#VALUE!</v>
      </c>
      <c r="CR76" s="16"/>
      <c r="CS76" s="21"/>
      <c r="CT76" s="16" t="e">
        <f>MID(TEXT(данные!D23,""),21,1)</f>
        <v>#VALUE!</v>
      </c>
      <c r="CU76" s="16"/>
      <c r="CV76" s="21"/>
      <c r="CW76" s="16" t="e">
        <f>MID(TEXT(данные!D23,""),22,1)</f>
        <v>#VALUE!</v>
      </c>
      <c r="CX76" s="16"/>
      <c r="CY76" s="21"/>
      <c r="CZ76" s="16" t="e">
        <f>MID(TEXT(данные!D23,""),23,1)</f>
        <v>#VALUE!</v>
      </c>
      <c r="DA76" s="16"/>
      <c r="DB76" s="21"/>
      <c r="DC76" s="16" t="e">
        <f>MID(TEXT(данные!D23,""),24,1)</f>
        <v>#VALUE!</v>
      </c>
      <c r="DD76" s="16"/>
      <c r="DE76" s="21"/>
      <c r="DF76" s="16" t="e">
        <f>MID(TEXT(данные!D23,""),25,1)</f>
        <v>#VALUE!</v>
      </c>
      <c r="DG76" s="16"/>
      <c r="DH76" s="21"/>
      <c r="DI76" s="16" t="e">
        <f>MID(TEXT(данные!D23,""),26,1)</f>
        <v>#VALUE!</v>
      </c>
      <c r="DJ76" s="16"/>
      <c r="DK76" s="21"/>
      <c r="DL76" s="16" t="e">
        <f>MID(TEXT(данные!D23,""),27,1)</f>
        <v>#VALUE!</v>
      </c>
      <c r="DM76" s="16"/>
      <c r="DN76" s="21"/>
      <c r="DO76" s="16" t="e">
        <f>MID(TEXT(данные!D23,""),28,1)</f>
        <v>#VALUE!</v>
      </c>
      <c r="DP76" s="16"/>
      <c r="DQ76" s="21"/>
      <c r="DR76" s="16" t="e">
        <f>MID(TEXT(данные!D23,""),29,1)</f>
        <v>#VALUE!</v>
      </c>
      <c r="DS76" s="16"/>
      <c r="DT76" s="21"/>
      <c r="DU76" s="16" t="e">
        <f>MID(TEXT(данные!D23,""),30,1)</f>
        <v>#VALUE!</v>
      </c>
      <c r="DV76" s="16"/>
      <c r="DX76" s="16" t="e">
        <f>MID(TEXT(данные!D23,""),31,1)</f>
        <v>#VALUE!</v>
      </c>
      <c r="DY76" s="16"/>
      <c r="DZ76" s="21"/>
      <c r="EA76" s="16" t="e">
        <f>MID(TEXT(данные!D23,""),32,1)</f>
        <v>#VALUE!</v>
      </c>
      <c r="EB76" s="16"/>
      <c r="ED76" s="16" t="e">
        <f>MID(TEXT(данные!D23,""),33,1)</f>
        <v>#VALUE!</v>
      </c>
      <c r="EE76" s="16"/>
    </row>
    <row r="77" s="15" customFormat="1" ht="3.75" customHeight="1"/>
    <row r="78" spans="2:135" s="15" customFormat="1" ht="12.75" customHeight="1">
      <c r="B78" s="15" t="s">
        <v>51</v>
      </c>
      <c r="X78" s="16" t="e">
        <f>MID(TEXT(данные!D25,""),2,1)</f>
        <v>#VALUE!</v>
      </c>
      <c r="Y78" s="16"/>
      <c r="Z78" s="21"/>
      <c r="AA78" s="16" t="e">
        <f>MID(TEXT(данные!D25,""),3,1)</f>
        <v>#VALUE!</v>
      </c>
      <c r="AB78" s="16"/>
      <c r="AE78" s="28"/>
      <c r="AF78" s="28"/>
      <c r="AG78" s="28"/>
      <c r="AH78" s="28"/>
      <c r="AI78" s="28"/>
      <c r="AJ78" s="28" t="s">
        <v>52</v>
      </c>
      <c r="AK78" s="41"/>
      <c r="AL78" s="16" t="e">
        <f>MID(TEXT(данные!D25,""),5,1)</f>
        <v>#VALUE!</v>
      </c>
      <c r="AM78" s="16"/>
      <c r="AN78" s="21"/>
      <c r="AO78" s="16" t="e">
        <f>MID(TEXT(данные!D25,""),6,1)</f>
        <v>#VALUE!</v>
      </c>
      <c r="AP78" s="16"/>
      <c r="AS78" s="28"/>
      <c r="AT78" s="28"/>
      <c r="AU78" s="28" t="s">
        <v>53</v>
      </c>
      <c r="AW78" s="16" t="e">
        <f>MID(TEXT(данные!D25,""),8,1)</f>
        <v>#VALUE!</v>
      </c>
      <c r="AX78" s="16"/>
      <c r="AY78" s="21"/>
      <c r="AZ78" s="16" t="e">
        <f>MID(TEXT(данные!D25,""),9,1)</f>
        <v>#VALUE!</v>
      </c>
      <c r="BA78" s="16"/>
      <c r="BC78" s="16" t="e">
        <f>MID(TEXT(данные!D25,""),10,1)</f>
        <v>#VALUE!</v>
      </c>
      <c r="BD78" s="16"/>
      <c r="BE78" s="21"/>
      <c r="BF78" s="16" t="e">
        <f>MID(TEXT(данные!D25,""),11,1)</f>
        <v>#VALUE!</v>
      </c>
      <c r="BG78" s="16"/>
      <c r="BH78" s="15" t="s">
        <v>49</v>
      </c>
      <c r="BK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CA78" s="28" t="s">
        <v>54</v>
      </c>
      <c r="CB78" s="16" t="e">
        <f>LEFT(TEXT(данные!D26,""),1)</f>
        <v>#VALUE!</v>
      </c>
      <c r="CC78" s="16"/>
      <c r="CD78" s="21"/>
      <c r="CE78" s="16" t="e">
        <f>MID(TEXT(данные!D26,""),2,1)</f>
        <v>#VALUE!</v>
      </c>
      <c r="CF78" s="16"/>
      <c r="CG78" s="21"/>
      <c r="CH78" s="16" t="e">
        <f>MID(TEXT(данные!D26,""),3,1)</f>
        <v>#VALUE!</v>
      </c>
      <c r="CI78" s="16"/>
      <c r="CJ78" s="21"/>
      <c r="CK78" s="16" t="e">
        <f>MID(TEXT(данные!D26,""),4,1)</f>
        <v>#VALUE!</v>
      </c>
      <c r="CL78" s="16"/>
      <c r="CM78" s="21"/>
      <c r="CN78" s="16" t="e">
        <f>MID(TEXT(данные!D26,""),5,1)</f>
        <v>#VALUE!</v>
      </c>
      <c r="CO78" s="16"/>
      <c r="CP78" s="21"/>
      <c r="CQ78" s="16" t="e">
        <f>MID(TEXT(данные!D26,""),6,1)</f>
        <v>#VALUE!</v>
      </c>
      <c r="CR78" s="16"/>
      <c r="CS78" s="21"/>
      <c r="CT78" s="16" t="e">
        <f>MID(TEXT(данные!D26,""),7,1)</f>
        <v>#VALUE!</v>
      </c>
      <c r="CU78" s="16"/>
      <c r="CV78" s="21"/>
      <c r="CW78" s="16" t="e">
        <f>MID(TEXT(данные!D26,""),8,1)</f>
        <v>#VALUE!</v>
      </c>
      <c r="CX78" s="16"/>
      <c r="CY78" s="21"/>
      <c r="CZ78" s="16" t="e">
        <f>MID(TEXT(данные!D26,""),9,1)</f>
        <v>#VALUE!</v>
      </c>
      <c r="DA78" s="16"/>
      <c r="DB78" s="21"/>
      <c r="DC78" s="16" t="e">
        <f>MID(TEXT(данные!D26,""),10,1)</f>
        <v>#VALUE!</v>
      </c>
      <c r="DD78" s="16"/>
      <c r="DE78" s="21"/>
      <c r="DF78" s="16" t="e">
        <f>MID(TEXT(данные!D26,""),11,1)</f>
        <v>#VALUE!</v>
      </c>
      <c r="DG78" s="16"/>
      <c r="DH78" s="21"/>
      <c r="DI78" s="16" t="e">
        <f>MID(TEXT(данные!D26,""),12,1)</f>
        <v>#VALUE!</v>
      </c>
      <c r="DJ78" s="16"/>
      <c r="DK78" s="21"/>
      <c r="DL78" s="16" t="e">
        <f>MID(TEXT(данные!D26,""),13,1)</f>
        <v>#VALUE!</v>
      </c>
      <c r="DM78" s="16"/>
      <c r="DN78" s="21"/>
      <c r="DO78" s="16" t="e">
        <f>MID(TEXT(данные!D26,""),14,1)</f>
        <v>#VALUE!</v>
      </c>
      <c r="DP78" s="16"/>
      <c r="DQ78" s="21"/>
      <c r="DR78" s="16" t="e">
        <f>MID(TEXT(данные!D26,""),15,1)</f>
        <v>#VALUE!</v>
      </c>
      <c r="DS78" s="16"/>
      <c r="DT78" s="21"/>
      <c r="DU78" s="16" t="e">
        <f>MID(TEXT(данные!D26,""),16,1)</f>
        <v>#VALUE!</v>
      </c>
      <c r="DV78" s="16"/>
      <c r="DW78" s="21"/>
      <c r="DX78" s="16" t="e">
        <f>MID(TEXT(данные!D26,""),17,1)</f>
        <v>#VALUE!</v>
      </c>
      <c r="DY78" s="16"/>
      <c r="DZ78" s="21"/>
      <c r="EA78" s="16" t="e">
        <f>MID(TEXT(данные!D26,""),18,1)</f>
        <v>#VALUE!</v>
      </c>
      <c r="EB78" s="16"/>
      <c r="EC78" s="21"/>
      <c r="ED78" s="16" t="e">
        <f>MID(TEXT(данные!D26,""),19,1)</f>
        <v>#VALUE!</v>
      </c>
      <c r="EE78" s="16"/>
    </row>
    <row r="79" s="15" customFormat="1" ht="3.75" customHeight="1"/>
    <row r="80" spans="2:135" s="15" customFormat="1" ht="12.75" customHeight="1">
      <c r="B80" s="42" t="s">
        <v>55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16" t="e">
        <f>LEFT(TEXT(данные!D27,""),1)</f>
        <v>#VALUE!</v>
      </c>
      <c r="AR80" s="16"/>
      <c r="AS80" s="21"/>
      <c r="AT80" s="16" t="e">
        <f>MID(TEXT(данные!D27,""),2,1)</f>
        <v>#VALUE!</v>
      </c>
      <c r="AU80" s="16"/>
      <c r="AV80" s="21"/>
      <c r="AW80" s="16" t="e">
        <f>MID(TEXT(данные!D27,""),3,1)</f>
        <v>#VALUE!</v>
      </c>
      <c r="AX80" s="16"/>
      <c r="AY80" s="21"/>
      <c r="AZ80" s="16" t="e">
        <f>MID(TEXT(данные!D27,""),4,1)</f>
        <v>#VALUE!</v>
      </c>
      <c r="BA80" s="16"/>
      <c r="BB80" s="21"/>
      <c r="BC80" s="16" t="e">
        <f>MID(TEXT(данные!D27,""),5,1)</f>
        <v>#VALUE!</v>
      </c>
      <c r="BD80" s="16"/>
      <c r="BE80" s="21"/>
      <c r="BF80" s="16" t="e">
        <f>MID(TEXT(данные!D27,""),6,1)</f>
        <v>#VALUE!</v>
      </c>
      <c r="BG80" s="16"/>
      <c r="BH80" s="21"/>
      <c r="BI80" s="16" t="e">
        <f>MID(TEXT(данные!D27,""),7,1)</f>
        <v>#VALUE!</v>
      </c>
      <c r="BJ80" s="16"/>
      <c r="BK80" s="21"/>
      <c r="BL80" s="16" t="e">
        <f>MID(TEXT(данные!D27,""),8,1)</f>
        <v>#VALUE!</v>
      </c>
      <c r="BM80" s="16"/>
      <c r="CI80" s="27" t="s">
        <v>56</v>
      </c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X80" s="16" t="e">
        <f>MID(TEXT(данные!D28,""),2,1)</f>
        <v>#VALUE!</v>
      </c>
      <c r="CY80" s="16"/>
      <c r="CZ80" s="21"/>
      <c r="DA80" s="16" t="e">
        <f>MID(TEXT(данные!D28,""),3,1)</f>
        <v>#VALUE!</v>
      </c>
      <c r="DB80" s="16"/>
      <c r="DC80" s="43" t="s">
        <v>52</v>
      </c>
      <c r="DD80" s="43"/>
      <c r="DE80" s="43"/>
      <c r="DF80" s="43"/>
      <c r="DG80" s="43"/>
      <c r="DH80" s="43"/>
      <c r="DI80" s="43"/>
      <c r="DJ80" s="43"/>
      <c r="DK80" s="16" t="e">
        <f>MID(TEXT(данные!D28,""),5,1)</f>
        <v>#VALUE!</v>
      </c>
      <c r="DL80" s="16"/>
      <c r="DM80" s="21"/>
      <c r="DN80" s="16" t="e">
        <f>MID(TEXT(данные!D28,""),6,1)</f>
        <v>#VALUE!</v>
      </c>
      <c r="DO80" s="16"/>
      <c r="DP80" s="43" t="s">
        <v>53</v>
      </c>
      <c r="DQ80" s="43"/>
      <c r="DR80" s="43"/>
      <c r="DS80" s="43"/>
      <c r="DT80" s="43"/>
      <c r="DU80" s="16" t="e">
        <f>MID(TEXT(данные!D28,""),8,1)</f>
        <v>#VALUE!</v>
      </c>
      <c r="DV80" s="16"/>
      <c r="DW80" s="21"/>
      <c r="DX80" s="16" t="e">
        <f>MID(TEXT(данные!D28,""),9,1)</f>
        <v>#VALUE!</v>
      </c>
      <c r="DY80" s="16"/>
      <c r="EA80" s="16" t="e">
        <f>MID(TEXT(данные!D28,""),10,1)</f>
        <v>#VALUE!</v>
      </c>
      <c r="EB80" s="16"/>
      <c r="EC80" s="21"/>
      <c r="ED80" s="16" t="e">
        <f>MID(TEXT(данные!D28,""),11,1)</f>
        <v>#VALUE!</v>
      </c>
      <c r="EE80" s="16"/>
    </row>
    <row r="81" s="15" customFormat="1" ht="3.75" customHeight="1"/>
    <row r="82" spans="2:69" s="15" customFormat="1" ht="12.75" customHeight="1">
      <c r="B82" s="15" t="s">
        <v>57</v>
      </c>
      <c r="I82" s="16" t="e">
        <f>LEFT(TEXT(данные!D29,""),1)</f>
        <v>#VALUE!</v>
      </c>
      <c r="J82" s="16"/>
      <c r="K82" s="21"/>
      <c r="L82" s="16" t="e">
        <f>MID(TEXT(данные!D29,""),2,1)</f>
        <v>#VALUE!</v>
      </c>
      <c r="M82" s="16"/>
      <c r="N82" s="21"/>
      <c r="O82" s="16" t="e">
        <f>MID(TEXT(данные!D29,""),3,1)</f>
        <v>#VALUE!</v>
      </c>
      <c r="P82" s="16"/>
      <c r="Q82" s="21"/>
      <c r="R82" s="16" t="e">
        <f>MID(TEXT(данные!D29,""),4,1)</f>
        <v>#VALUE!</v>
      </c>
      <c r="S82" s="16"/>
      <c r="T82" s="21"/>
      <c r="U82" s="16" t="e">
        <f>MID(TEXT(данные!D29,""),5,1)</f>
        <v>#VALUE!</v>
      </c>
      <c r="V82" s="16"/>
      <c r="W82" s="21"/>
      <c r="X82" s="16" t="e">
        <f>MID(TEXT(данные!D29,""),6,1)</f>
        <v>#VALUE!</v>
      </c>
      <c r="Y82" s="16"/>
      <c r="AC82" s="28"/>
      <c r="AD82" s="28"/>
      <c r="AE82" s="28"/>
      <c r="AF82" s="28"/>
      <c r="AG82" s="28" t="s">
        <v>58</v>
      </c>
      <c r="AI82" s="16" t="e">
        <f>MID(TEXT(данные!D30,""),2,1)</f>
        <v>#VALUE!</v>
      </c>
      <c r="AJ82" s="16"/>
      <c r="AK82" s="21"/>
      <c r="AL82" s="16" t="e">
        <f>MID(TEXT(данные!D30,""),3,1)</f>
        <v>#VALUE!</v>
      </c>
      <c r="AM82" s="16"/>
      <c r="AN82" s="21"/>
      <c r="AO82" s="16" t="e">
        <f>MID(TEXT(данные!D30,""),4,1)</f>
        <v>#VALUE!</v>
      </c>
      <c r="AP82" s="16"/>
      <c r="AQ82" s="21"/>
      <c r="AR82" s="16" t="e">
        <f>MID(TEXT(данные!D30,""),5,1)</f>
        <v>#VALUE!</v>
      </c>
      <c r="AS82" s="16"/>
      <c r="AT82" s="21"/>
      <c r="AU82" s="16" t="e">
        <f>MID(TEXT(данные!D30,""),6,1)</f>
        <v>#VALUE!</v>
      </c>
      <c r="AV82" s="16"/>
      <c r="AW82" s="21"/>
      <c r="AX82" s="16" t="e">
        <f>MID(TEXT(данные!D30,""),7,1)</f>
        <v>#VALUE!</v>
      </c>
      <c r="AY82" s="16"/>
      <c r="AZ82" s="21"/>
      <c r="BA82" s="16" t="e">
        <f>MID(TEXT(данные!D30,""),8,1)</f>
        <v>#VALUE!</v>
      </c>
      <c r="BB82" s="16"/>
      <c r="BC82" s="21"/>
      <c r="BD82" s="16" t="e">
        <f>MID(TEXT(данные!D30,""),9,1)</f>
        <v>#VALUE!</v>
      </c>
      <c r="BE82" s="16"/>
      <c r="BF82" s="21"/>
      <c r="BG82" s="16" t="e">
        <f>MID(TEXT(данные!D30,""),10,1)</f>
        <v>#VALUE!</v>
      </c>
      <c r="BH82" s="16"/>
      <c r="BI82" s="21"/>
      <c r="BJ82" s="16" t="e">
        <f>MID(TEXT(данные!D30,""),11,1)</f>
        <v>#VALUE!</v>
      </c>
      <c r="BK82" s="16"/>
      <c r="BL82" s="21"/>
      <c r="BM82" s="16" t="e">
        <f>MID(TEXT(данные!D30,""),12,1)</f>
        <v>#VALUE!</v>
      </c>
      <c r="BN82" s="16"/>
      <c r="BO82" s="21"/>
      <c r="BP82" s="16" t="e">
        <f>MID(TEXT(данные!D30,""),13,1)</f>
        <v>#VALUE!</v>
      </c>
      <c r="BQ82" s="16"/>
    </row>
    <row r="83" s="15" customFormat="1" ht="3.75" customHeight="1"/>
    <row r="84" spans="2:135" s="15" customFormat="1" ht="7.5" customHeight="1">
      <c r="B84" s="10"/>
      <c r="C84" s="10"/>
      <c r="DF84" s="10"/>
      <c r="DG84" s="10"/>
      <c r="ED84" s="10"/>
      <c r="EE84" s="10"/>
    </row>
    <row r="85" ht="3" customHeight="1"/>
  </sheetData>
  <sheetProtection selectLockedCells="1" selectUnlockedCells="1"/>
  <mergeCells count="729">
    <mergeCell ref="C1:EF1"/>
    <mergeCell ref="C2:EF2"/>
    <mergeCell ref="C3:EF3"/>
    <mergeCell ref="C4:EF4"/>
    <mergeCell ref="C5:EF5"/>
    <mergeCell ref="C6:EF6"/>
    <mergeCell ref="C7:D7"/>
    <mergeCell ref="EE7:EF7"/>
    <mergeCell ref="C8:EF8"/>
    <mergeCell ref="C9:EF9"/>
    <mergeCell ref="C10:EF10"/>
    <mergeCell ref="C11:EF11"/>
    <mergeCell ref="B13:EE13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AF15:AG15"/>
    <mergeCell ref="AI15:AJ15"/>
    <mergeCell ref="AL15:AM15"/>
    <mergeCell ref="AO15:AP15"/>
    <mergeCell ref="AR15:AS15"/>
    <mergeCell ref="AU15:AV15"/>
    <mergeCell ref="AX15:AY15"/>
    <mergeCell ref="BA15:BB15"/>
    <mergeCell ref="BD15:BE15"/>
    <mergeCell ref="BG15:BH15"/>
    <mergeCell ref="BJ15:BK15"/>
    <mergeCell ref="BM15:BN15"/>
    <mergeCell ref="BP15:BQ15"/>
    <mergeCell ref="BS15:BT15"/>
    <mergeCell ref="BV15:BW15"/>
    <mergeCell ref="BY15:BZ15"/>
    <mergeCell ref="CB15:CC15"/>
    <mergeCell ref="CE15:CF15"/>
    <mergeCell ref="CH15:CI15"/>
    <mergeCell ref="CK15:CL15"/>
    <mergeCell ref="CN15:CO15"/>
    <mergeCell ref="CQ15:CR15"/>
    <mergeCell ref="CT15:CU15"/>
    <mergeCell ref="CW15:CX15"/>
    <mergeCell ref="CZ15:DA15"/>
    <mergeCell ref="DC15:DD15"/>
    <mergeCell ref="DF15:DG15"/>
    <mergeCell ref="DI15:DJ15"/>
    <mergeCell ref="DL15:DM15"/>
    <mergeCell ref="DO15:DP15"/>
    <mergeCell ref="DR15:DS15"/>
    <mergeCell ref="DU15:DV15"/>
    <mergeCell ref="DX15:DY15"/>
    <mergeCell ref="EA15:EB15"/>
    <mergeCell ref="ED15:EE15"/>
    <mergeCell ref="B16:EE16"/>
    <mergeCell ref="B17:EE17"/>
    <mergeCell ref="B18:EE18"/>
    <mergeCell ref="B20:C20"/>
    <mergeCell ref="E20:F20"/>
    <mergeCell ref="H20:I20"/>
    <mergeCell ref="K20:L20"/>
    <mergeCell ref="N20:O20"/>
    <mergeCell ref="Q20:R20"/>
    <mergeCell ref="T20:U20"/>
    <mergeCell ref="W20:X20"/>
    <mergeCell ref="Z20:AA20"/>
    <mergeCell ref="AC20:AD20"/>
    <mergeCell ref="AF20:AG20"/>
    <mergeCell ref="AI20:AJ20"/>
    <mergeCell ref="AL20:AM20"/>
    <mergeCell ref="AO20:AP20"/>
    <mergeCell ref="AR20:AS20"/>
    <mergeCell ref="AU20:AV20"/>
    <mergeCell ref="AX20:AY20"/>
    <mergeCell ref="BA20:BB20"/>
    <mergeCell ref="BD20:BE20"/>
    <mergeCell ref="BG20:BH20"/>
    <mergeCell ref="BJ20:BK20"/>
    <mergeCell ref="BM20:BN20"/>
    <mergeCell ref="BP20:BQ20"/>
    <mergeCell ref="BS20:BT20"/>
    <mergeCell ref="BV20:BW20"/>
    <mergeCell ref="BY20:BZ20"/>
    <mergeCell ref="CB20:CC20"/>
    <mergeCell ref="CE20:CF20"/>
    <mergeCell ref="CH20:CI20"/>
    <mergeCell ref="CK20:CL20"/>
    <mergeCell ref="CN20:CO20"/>
    <mergeCell ref="CQ20:CR20"/>
    <mergeCell ref="CT20:CU20"/>
    <mergeCell ref="CW20:CX20"/>
    <mergeCell ref="CZ20:DA20"/>
    <mergeCell ref="DC20:DD20"/>
    <mergeCell ref="DF20:DG20"/>
    <mergeCell ref="DI20:DJ20"/>
    <mergeCell ref="DL20:DM20"/>
    <mergeCell ref="DO20:DP20"/>
    <mergeCell ref="DR20:DS20"/>
    <mergeCell ref="DU20:DV20"/>
    <mergeCell ref="DX20:DY20"/>
    <mergeCell ref="EA20:EB20"/>
    <mergeCell ref="ED20:EE20"/>
    <mergeCell ref="B22:C22"/>
    <mergeCell ref="E22:F22"/>
    <mergeCell ref="H22:I22"/>
    <mergeCell ref="K22:L22"/>
    <mergeCell ref="N22:O22"/>
    <mergeCell ref="Q22:R22"/>
    <mergeCell ref="T22:U22"/>
    <mergeCell ref="W22:X22"/>
    <mergeCell ref="Z22:AA22"/>
    <mergeCell ref="AC22:AD22"/>
    <mergeCell ref="AF22:AG22"/>
    <mergeCell ref="AI22:AJ22"/>
    <mergeCell ref="AL22:AM22"/>
    <mergeCell ref="AO22:AP22"/>
    <mergeCell ref="AR22:AS22"/>
    <mergeCell ref="AU22:AV22"/>
    <mergeCell ref="AX22:AY22"/>
    <mergeCell ref="BA22:BB22"/>
    <mergeCell ref="BD22:BE22"/>
    <mergeCell ref="BG22:BH22"/>
    <mergeCell ref="BJ22:BK22"/>
    <mergeCell ref="BM22:BN22"/>
    <mergeCell ref="BP22:BQ22"/>
    <mergeCell ref="BS22:BT22"/>
    <mergeCell ref="BV22:BW22"/>
    <mergeCell ref="BY22:BZ22"/>
    <mergeCell ref="CB22:CC22"/>
    <mergeCell ref="CE22:CF22"/>
    <mergeCell ref="CH22:CI22"/>
    <mergeCell ref="CK22:CL22"/>
    <mergeCell ref="CN22:CO22"/>
    <mergeCell ref="CQ22:CR22"/>
    <mergeCell ref="CT22:CU22"/>
    <mergeCell ref="CW22:CX22"/>
    <mergeCell ref="CZ22:DA22"/>
    <mergeCell ref="DC22:DD22"/>
    <mergeCell ref="DF22:DG22"/>
    <mergeCell ref="DI22:DJ22"/>
    <mergeCell ref="DL22:DM22"/>
    <mergeCell ref="DO22:DP22"/>
    <mergeCell ref="DR22:DS22"/>
    <mergeCell ref="DU22:DV22"/>
    <mergeCell ref="DX22:DY22"/>
    <mergeCell ref="EA22:EB22"/>
    <mergeCell ref="ED22:EE22"/>
    <mergeCell ref="B23:EE23"/>
    <mergeCell ref="B24:C24"/>
    <mergeCell ref="E24:F24"/>
    <mergeCell ref="H24:I24"/>
    <mergeCell ref="K24:L24"/>
    <mergeCell ref="N24:O24"/>
    <mergeCell ref="Q24:R24"/>
    <mergeCell ref="T24:U24"/>
    <mergeCell ref="W24:X24"/>
    <mergeCell ref="Z24:AA24"/>
    <mergeCell ref="AC24:AD24"/>
    <mergeCell ref="AF24:AG24"/>
    <mergeCell ref="AI24:AJ24"/>
    <mergeCell ref="AL24:AM24"/>
    <mergeCell ref="AO24:AP24"/>
    <mergeCell ref="AR24:AS24"/>
    <mergeCell ref="AU24:AV24"/>
    <mergeCell ref="BS24:BT24"/>
    <mergeCell ref="BV24:BW24"/>
    <mergeCell ref="BY24:BZ24"/>
    <mergeCell ref="CB24:CC24"/>
    <mergeCell ref="CE24:CF24"/>
    <mergeCell ref="CH24:CI24"/>
    <mergeCell ref="CK24:CL24"/>
    <mergeCell ref="CN24:CO24"/>
    <mergeCell ref="CQ24:CR24"/>
    <mergeCell ref="CT24:CU24"/>
    <mergeCell ref="CW24:CX24"/>
    <mergeCell ref="CZ24:DA24"/>
    <mergeCell ref="DC24:DD24"/>
    <mergeCell ref="DF24:DG24"/>
    <mergeCell ref="DI24:DJ24"/>
    <mergeCell ref="DL24:DM24"/>
    <mergeCell ref="DO24:DP24"/>
    <mergeCell ref="DR24:DS24"/>
    <mergeCell ref="DU24:DV24"/>
    <mergeCell ref="DX24:DY24"/>
    <mergeCell ref="EA24:EB24"/>
    <mergeCell ref="ED24:EE24"/>
    <mergeCell ref="B25:EE25"/>
    <mergeCell ref="B26:EE26"/>
    <mergeCell ref="B27:C27"/>
    <mergeCell ref="E27:F27"/>
    <mergeCell ref="H27:I27"/>
    <mergeCell ref="K27:L27"/>
    <mergeCell ref="N27:O27"/>
    <mergeCell ref="Q27:R27"/>
    <mergeCell ref="T27:U27"/>
    <mergeCell ref="W27:X27"/>
    <mergeCell ref="Z27:AA27"/>
    <mergeCell ref="AC27:AD27"/>
    <mergeCell ref="AF27:AG27"/>
    <mergeCell ref="AI27:AJ27"/>
    <mergeCell ref="AL27:AM27"/>
    <mergeCell ref="AO27:AP27"/>
    <mergeCell ref="AR27:AS27"/>
    <mergeCell ref="AU27:AV27"/>
    <mergeCell ref="AX27:AY27"/>
    <mergeCell ref="BA27:BB27"/>
    <mergeCell ref="BD27:BE27"/>
    <mergeCell ref="BG27:BH27"/>
    <mergeCell ref="BJ27:BK27"/>
    <mergeCell ref="BM27:BN27"/>
    <mergeCell ref="BP27:BQ27"/>
    <mergeCell ref="BS27:BT27"/>
    <mergeCell ref="BV27:BW27"/>
    <mergeCell ref="BY27:BZ27"/>
    <mergeCell ref="CB27:CC27"/>
    <mergeCell ref="CE27:CF27"/>
    <mergeCell ref="CH27:CI27"/>
    <mergeCell ref="CK27:CL27"/>
    <mergeCell ref="CN27:CO27"/>
    <mergeCell ref="CQ27:CR27"/>
    <mergeCell ref="CT27:CU27"/>
    <mergeCell ref="CW27:CX27"/>
    <mergeCell ref="CZ27:DA27"/>
    <mergeCell ref="DC27:DD27"/>
    <mergeCell ref="DF27:DG27"/>
    <mergeCell ref="DI27:DJ27"/>
    <mergeCell ref="DL27:DM27"/>
    <mergeCell ref="DO27:DP27"/>
    <mergeCell ref="DR27:DS27"/>
    <mergeCell ref="DU27:DV27"/>
    <mergeCell ref="DX27:DY27"/>
    <mergeCell ref="EA27:EB27"/>
    <mergeCell ref="ED27:EE27"/>
    <mergeCell ref="B28:EE28"/>
    <mergeCell ref="B29:EE29"/>
    <mergeCell ref="B30:C30"/>
    <mergeCell ref="E30:F30"/>
    <mergeCell ref="H30:I30"/>
    <mergeCell ref="K30:L30"/>
    <mergeCell ref="N30:O30"/>
    <mergeCell ref="Q30:R30"/>
    <mergeCell ref="T30:U30"/>
    <mergeCell ref="W30:X30"/>
    <mergeCell ref="Z30:AA30"/>
    <mergeCell ref="AC30:AD30"/>
    <mergeCell ref="AF30:AG30"/>
    <mergeCell ref="AI30:AJ30"/>
    <mergeCell ref="AL30:AM30"/>
    <mergeCell ref="AO30:AP30"/>
    <mergeCell ref="AR30:AS30"/>
    <mergeCell ref="AU30:AV30"/>
    <mergeCell ref="AX30:AY30"/>
    <mergeCell ref="BA30:BB30"/>
    <mergeCell ref="BD30:BE30"/>
    <mergeCell ref="BG30:BH30"/>
    <mergeCell ref="BJ30:BK30"/>
    <mergeCell ref="BM30:BN30"/>
    <mergeCell ref="BP30:BQ30"/>
    <mergeCell ref="BS30:BT30"/>
    <mergeCell ref="BV30:BW30"/>
    <mergeCell ref="BY30:BZ30"/>
    <mergeCell ref="CB30:CC30"/>
    <mergeCell ref="CE30:CF30"/>
    <mergeCell ref="CH30:CI30"/>
    <mergeCell ref="CK30:CL30"/>
    <mergeCell ref="CN30:CO30"/>
    <mergeCell ref="CQ30:CR30"/>
    <mergeCell ref="CT30:CU30"/>
    <mergeCell ref="CW30:CX30"/>
    <mergeCell ref="CZ30:DA30"/>
    <mergeCell ref="DC30:DD30"/>
    <mergeCell ref="DF30:DG30"/>
    <mergeCell ref="DI30:DJ30"/>
    <mergeCell ref="DL30:DM30"/>
    <mergeCell ref="DO30:DP30"/>
    <mergeCell ref="DR30:DS30"/>
    <mergeCell ref="DU30:DV30"/>
    <mergeCell ref="DX30:DY30"/>
    <mergeCell ref="EA30:EB30"/>
    <mergeCell ref="ED30:EE30"/>
    <mergeCell ref="B31:EE31"/>
    <mergeCell ref="B32:C32"/>
    <mergeCell ref="E32:F32"/>
    <mergeCell ref="H32:I32"/>
    <mergeCell ref="K32:L32"/>
    <mergeCell ref="N32:O32"/>
    <mergeCell ref="Q32:R32"/>
    <mergeCell ref="T32:U32"/>
    <mergeCell ref="W32:X32"/>
    <mergeCell ref="Z32:AA32"/>
    <mergeCell ref="AC32:AD32"/>
    <mergeCell ref="AF32:AG32"/>
    <mergeCell ref="AI32:AJ32"/>
    <mergeCell ref="AL32:AM32"/>
    <mergeCell ref="AO32:AP32"/>
    <mergeCell ref="AR32:AS32"/>
    <mergeCell ref="AU32:AV32"/>
    <mergeCell ref="AX32:AY32"/>
    <mergeCell ref="BA32:BB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CB32:CC32"/>
    <mergeCell ref="CE32:CF32"/>
    <mergeCell ref="CH32:CI32"/>
    <mergeCell ref="CK32:CL32"/>
    <mergeCell ref="CN32:CO32"/>
    <mergeCell ref="CQ32:CR32"/>
    <mergeCell ref="CT32:CU32"/>
    <mergeCell ref="CW32:CX32"/>
    <mergeCell ref="CZ32:DA32"/>
    <mergeCell ref="DC32:DD32"/>
    <mergeCell ref="DF32:DG32"/>
    <mergeCell ref="DI32:DJ32"/>
    <mergeCell ref="DL32:DM32"/>
    <mergeCell ref="DO32:DP32"/>
    <mergeCell ref="DR32:DS32"/>
    <mergeCell ref="DU32:DV32"/>
    <mergeCell ref="DX32:DY32"/>
    <mergeCell ref="EA32:EB32"/>
    <mergeCell ref="ED32:EE32"/>
    <mergeCell ref="B33:EE33"/>
    <mergeCell ref="DS34:DT34"/>
    <mergeCell ref="DU34:EA34"/>
    <mergeCell ref="EB34:EC34"/>
    <mergeCell ref="B36:C36"/>
    <mergeCell ref="D36:F36"/>
    <mergeCell ref="G36:EE36"/>
    <mergeCell ref="G37:EE37"/>
    <mergeCell ref="B38:C38"/>
    <mergeCell ref="D38:F38"/>
    <mergeCell ref="G38:EE38"/>
    <mergeCell ref="G39:EE39"/>
    <mergeCell ref="B40:C40"/>
    <mergeCell ref="D40:F40"/>
    <mergeCell ref="G40:EE40"/>
    <mergeCell ref="G41:EE41"/>
    <mergeCell ref="B42:C42"/>
    <mergeCell ref="D42:F42"/>
    <mergeCell ref="G42:EE42"/>
    <mergeCell ref="G43:EE43"/>
    <mergeCell ref="B44:C44"/>
    <mergeCell ref="D44:F44"/>
    <mergeCell ref="G44:EE44"/>
    <mergeCell ref="B46:C46"/>
    <mergeCell ref="D46:F46"/>
    <mergeCell ref="G46:BI46"/>
    <mergeCell ref="BL46:BM46"/>
    <mergeCell ref="BN46:BP46"/>
    <mergeCell ref="BQ46:EE46"/>
    <mergeCell ref="B48:EE48"/>
    <mergeCell ref="B49:L49"/>
    <mergeCell ref="M49:EE49"/>
    <mergeCell ref="B50:EE50"/>
    <mergeCell ref="BI52:BW53"/>
    <mergeCell ref="B55:EE55"/>
    <mergeCell ref="B56:EE56"/>
    <mergeCell ref="B57:EE57"/>
    <mergeCell ref="B59:C59"/>
    <mergeCell ref="E59:F59"/>
    <mergeCell ref="H59:I59"/>
    <mergeCell ref="K59:L59"/>
    <mergeCell ref="N59:O59"/>
    <mergeCell ref="Q59:R59"/>
    <mergeCell ref="T59:U59"/>
    <mergeCell ref="W59:X59"/>
    <mergeCell ref="Z59:AA59"/>
    <mergeCell ref="AC59:AD59"/>
    <mergeCell ref="AF59:AG59"/>
    <mergeCell ref="AI59:AJ59"/>
    <mergeCell ref="AL59:AM59"/>
    <mergeCell ref="AO59:AP59"/>
    <mergeCell ref="AR59:AS59"/>
    <mergeCell ref="AU59:AV59"/>
    <mergeCell ref="AX59:AY59"/>
    <mergeCell ref="BA59:BB59"/>
    <mergeCell ref="BD59:BE59"/>
    <mergeCell ref="BG59:BH59"/>
    <mergeCell ref="BJ59:BK59"/>
    <mergeCell ref="BM59:BN59"/>
    <mergeCell ref="BP59:BQ59"/>
    <mergeCell ref="BS59:BT59"/>
    <mergeCell ref="BV59:BW59"/>
    <mergeCell ref="BY59:BZ59"/>
    <mergeCell ref="CB59:CC59"/>
    <mergeCell ref="CE59:CF59"/>
    <mergeCell ref="CH59:CI59"/>
    <mergeCell ref="CK59:CL59"/>
    <mergeCell ref="CN59:CO59"/>
    <mergeCell ref="CQ59:CR59"/>
    <mergeCell ref="CT59:CU59"/>
    <mergeCell ref="CW59:CX59"/>
    <mergeCell ref="CZ59:DA59"/>
    <mergeCell ref="DC59:DD59"/>
    <mergeCell ref="DF59:DG59"/>
    <mergeCell ref="DI59:DJ59"/>
    <mergeCell ref="DL59:DM59"/>
    <mergeCell ref="DO59:DP59"/>
    <mergeCell ref="DR59:DS59"/>
    <mergeCell ref="DU59:DV59"/>
    <mergeCell ref="DX59:DY59"/>
    <mergeCell ref="EA59:EB59"/>
    <mergeCell ref="ED59:EE59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AC61:AD61"/>
    <mergeCell ref="AF61:AG61"/>
    <mergeCell ref="AI61:AJ61"/>
    <mergeCell ref="AL61:AM61"/>
    <mergeCell ref="AO61:AP61"/>
    <mergeCell ref="AR61:AS61"/>
    <mergeCell ref="AU61:AV61"/>
    <mergeCell ref="AX61:AY61"/>
    <mergeCell ref="BA61:BB61"/>
    <mergeCell ref="BD61:BE61"/>
    <mergeCell ref="BG61:BH61"/>
    <mergeCell ref="BJ61:BK61"/>
    <mergeCell ref="BM61:BN61"/>
    <mergeCell ref="BP61:BQ61"/>
    <mergeCell ref="BS61:BT61"/>
    <mergeCell ref="BV61:BW61"/>
    <mergeCell ref="BY61:BZ61"/>
    <mergeCell ref="CB61:CC61"/>
    <mergeCell ref="CE61:CF61"/>
    <mergeCell ref="CH61:CI61"/>
    <mergeCell ref="CK61:CL61"/>
    <mergeCell ref="CN61:CO61"/>
    <mergeCell ref="CQ61:CR61"/>
    <mergeCell ref="CT61:CU61"/>
    <mergeCell ref="CW61:CX61"/>
    <mergeCell ref="CZ61:DA61"/>
    <mergeCell ref="DC61:DD61"/>
    <mergeCell ref="DF61:DG61"/>
    <mergeCell ref="DI61:DJ61"/>
    <mergeCell ref="DL61:DM61"/>
    <mergeCell ref="DO61:DP61"/>
    <mergeCell ref="DR61:DS61"/>
    <mergeCell ref="DU61:DV61"/>
    <mergeCell ref="DX61:DY61"/>
    <mergeCell ref="EA61:EB61"/>
    <mergeCell ref="ED61:EE61"/>
    <mergeCell ref="B62:EE62"/>
    <mergeCell ref="B63:EE63"/>
    <mergeCell ref="B65:C65"/>
    <mergeCell ref="E65:F65"/>
    <mergeCell ref="H65:I65"/>
    <mergeCell ref="K65:L65"/>
    <mergeCell ref="N65:O65"/>
    <mergeCell ref="Q65:R65"/>
    <mergeCell ref="T65:U65"/>
    <mergeCell ref="W65:X65"/>
    <mergeCell ref="Z65:AA65"/>
    <mergeCell ref="AC65:AD65"/>
    <mergeCell ref="AF65:AG65"/>
    <mergeCell ref="AI65:AJ65"/>
    <mergeCell ref="AL65:AM65"/>
    <mergeCell ref="AO65:AP65"/>
    <mergeCell ref="AR65:AS65"/>
    <mergeCell ref="AU65:AV65"/>
    <mergeCell ref="AX65:AY65"/>
    <mergeCell ref="BA65:BB65"/>
    <mergeCell ref="BD65:BE65"/>
    <mergeCell ref="BG65:BH65"/>
    <mergeCell ref="BJ65:BK65"/>
    <mergeCell ref="BM65:BN65"/>
    <mergeCell ref="BP65:BQ65"/>
    <mergeCell ref="BS65:BT65"/>
    <mergeCell ref="BV65:BW65"/>
    <mergeCell ref="BY65:BZ65"/>
    <mergeCell ref="CB65:CC65"/>
    <mergeCell ref="CE65:CF65"/>
    <mergeCell ref="CH65:CI65"/>
    <mergeCell ref="CK65:CL65"/>
    <mergeCell ref="CN65:CO65"/>
    <mergeCell ref="CQ65:CR65"/>
    <mergeCell ref="CT65:CU65"/>
    <mergeCell ref="CW65:CX65"/>
    <mergeCell ref="CZ65:DA65"/>
    <mergeCell ref="DC65:DD65"/>
    <mergeCell ref="DF65:DG65"/>
    <mergeCell ref="DI65:DJ65"/>
    <mergeCell ref="DL65:DM65"/>
    <mergeCell ref="DO65:DP65"/>
    <mergeCell ref="DR65:DS65"/>
    <mergeCell ref="DU65:DV65"/>
    <mergeCell ref="DX65:DY65"/>
    <mergeCell ref="EA65:EB65"/>
    <mergeCell ref="ED65:EE65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AC67:AD67"/>
    <mergeCell ref="AF67:AG67"/>
    <mergeCell ref="AI67:AJ67"/>
    <mergeCell ref="AL67:AM67"/>
    <mergeCell ref="AO67:AP67"/>
    <mergeCell ref="AR67:AS67"/>
    <mergeCell ref="AU67:AV67"/>
    <mergeCell ref="AX67:AY67"/>
    <mergeCell ref="BA67:BB67"/>
    <mergeCell ref="BD67:BE67"/>
    <mergeCell ref="BG67:BH67"/>
    <mergeCell ref="BJ67:BK67"/>
    <mergeCell ref="BM67:BN67"/>
    <mergeCell ref="BP67:BQ67"/>
    <mergeCell ref="BS67:BT67"/>
    <mergeCell ref="BV67:BW67"/>
    <mergeCell ref="BY67:BZ67"/>
    <mergeCell ref="CB67:CC67"/>
    <mergeCell ref="CE67:CF67"/>
    <mergeCell ref="CH67:CI67"/>
    <mergeCell ref="CK67:CL67"/>
    <mergeCell ref="CN67:CO67"/>
    <mergeCell ref="CQ67:CR67"/>
    <mergeCell ref="CT67:CU67"/>
    <mergeCell ref="CW67:CX67"/>
    <mergeCell ref="CZ67:DA67"/>
    <mergeCell ref="DC67:DD67"/>
    <mergeCell ref="DF67:DG67"/>
    <mergeCell ref="DI67:DJ67"/>
    <mergeCell ref="DL67:DM67"/>
    <mergeCell ref="DO67:DP67"/>
    <mergeCell ref="DR67:DS67"/>
    <mergeCell ref="DU67:DV67"/>
    <mergeCell ref="DX67:DY67"/>
    <mergeCell ref="EA67:EB67"/>
    <mergeCell ref="ED67:EE67"/>
    <mergeCell ref="B68:EE68"/>
    <mergeCell ref="B69:EE69"/>
    <mergeCell ref="N72:O72"/>
    <mergeCell ref="Q72:R72"/>
    <mergeCell ref="T72:U72"/>
    <mergeCell ref="W72:X72"/>
    <mergeCell ref="Z72:AA72"/>
    <mergeCell ref="AC72:AD72"/>
    <mergeCell ref="AF72:AG72"/>
    <mergeCell ref="AI72:AJ72"/>
    <mergeCell ref="AL72:AM72"/>
    <mergeCell ref="AO72:AP72"/>
    <mergeCell ref="AR72:AS72"/>
    <mergeCell ref="AU72:AV72"/>
    <mergeCell ref="AX72:AY72"/>
    <mergeCell ref="BA72:BB72"/>
    <mergeCell ref="BD72:BE72"/>
    <mergeCell ref="BG72:BH72"/>
    <mergeCell ref="BJ72:BK72"/>
    <mergeCell ref="BM72:BN72"/>
    <mergeCell ref="BP72:BQ72"/>
    <mergeCell ref="BS72:BT72"/>
    <mergeCell ref="BV72:BW72"/>
    <mergeCell ref="BY72:BZ72"/>
    <mergeCell ref="CB72:CC72"/>
    <mergeCell ref="CE72:CF72"/>
    <mergeCell ref="CH72:CI72"/>
    <mergeCell ref="CK72:CL72"/>
    <mergeCell ref="CN72:CO72"/>
    <mergeCell ref="CQ72:CR72"/>
    <mergeCell ref="CT72:CU72"/>
    <mergeCell ref="CW72:CX72"/>
    <mergeCell ref="CZ72:DA72"/>
    <mergeCell ref="DC72:DD72"/>
    <mergeCell ref="DF72:DG72"/>
    <mergeCell ref="DI72:DJ72"/>
    <mergeCell ref="DL72:DM72"/>
    <mergeCell ref="DO72:DP72"/>
    <mergeCell ref="DR72:DS72"/>
    <mergeCell ref="DU72:DV72"/>
    <mergeCell ref="DX72:DY72"/>
    <mergeCell ref="EA72:EB72"/>
    <mergeCell ref="ED72:EE72"/>
    <mergeCell ref="H74:I74"/>
    <mergeCell ref="K74:L74"/>
    <mergeCell ref="N74:O74"/>
    <mergeCell ref="Q74:R74"/>
    <mergeCell ref="T74:U74"/>
    <mergeCell ref="W74:X74"/>
    <mergeCell ref="Z74:AA74"/>
    <mergeCell ref="AC74:AD74"/>
    <mergeCell ref="AF74:AG74"/>
    <mergeCell ref="AI74:AJ74"/>
    <mergeCell ref="AL74:AM74"/>
    <mergeCell ref="AO74:AP74"/>
    <mergeCell ref="AR74:AS74"/>
    <mergeCell ref="AU74:AV74"/>
    <mergeCell ref="AX74:AY74"/>
    <mergeCell ref="BA74:BB74"/>
    <mergeCell ref="BD74:BE74"/>
    <mergeCell ref="BG74:BH74"/>
    <mergeCell ref="BJ74:BK74"/>
    <mergeCell ref="BM74:BN74"/>
    <mergeCell ref="CQ74:CR74"/>
    <mergeCell ref="CT74:CU74"/>
    <mergeCell ref="CW74:CX74"/>
    <mergeCell ref="CZ74:DA74"/>
    <mergeCell ref="DC74:DD74"/>
    <mergeCell ref="DF74:DG74"/>
    <mergeCell ref="DI74:DJ74"/>
    <mergeCell ref="DL74:DM74"/>
    <mergeCell ref="DO74:DP74"/>
    <mergeCell ref="DR74:DS74"/>
    <mergeCell ref="DU74:DV74"/>
    <mergeCell ref="DX74:DY74"/>
    <mergeCell ref="EA74:EB74"/>
    <mergeCell ref="ED74:EE74"/>
    <mergeCell ref="L76:M76"/>
    <mergeCell ref="T76:U76"/>
    <mergeCell ref="AL76:AM76"/>
    <mergeCell ref="AO76:AP76"/>
    <mergeCell ref="AR76:AS76"/>
    <mergeCell ref="AU76:AV76"/>
    <mergeCell ref="AX76:AY76"/>
    <mergeCell ref="BA76:BB76"/>
    <mergeCell ref="BD76:BE76"/>
    <mergeCell ref="BG76:BH76"/>
    <mergeCell ref="BJ76:BK76"/>
    <mergeCell ref="BM76:BN76"/>
    <mergeCell ref="BP76:BQ76"/>
    <mergeCell ref="BS76:BT76"/>
    <mergeCell ref="BV76:BW76"/>
    <mergeCell ref="BY76:BZ76"/>
    <mergeCell ref="CB76:CC76"/>
    <mergeCell ref="CE76:CF76"/>
    <mergeCell ref="CH76:CI76"/>
    <mergeCell ref="CK76:CL76"/>
    <mergeCell ref="CN76:CO76"/>
    <mergeCell ref="CQ76:CR76"/>
    <mergeCell ref="CT76:CU76"/>
    <mergeCell ref="CW76:CX76"/>
    <mergeCell ref="CZ76:DA76"/>
    <mergeCell ref="DC76:DD76"/>
    <mergeCell ref="DF76:DG76"/>
    <mergeCell ref="DI76:DJ76"/>
    <mergeCell ref="DL76:DM76"/>
    <mergeCell ref="DO76:DP76"/>
    <mergeCell ref="DR76:DS76"/>
    <mergeCell ref="DU76:DV76"/>
    <mergeCell ref="DX76:DY76"/>
    <mergeCell ref="EA76:EB76"/>
    <mergeCell ref="ED76:EE76"/>
    <mergeCell ref="X78:Y78"/>
    <mergeCell ref="AA78:AB78"/>
    <mergeCell ref="AL78:AM78"/>
    <mergeCell ref="AO78:AP78"/>
    <mergeCell ref="AW78:AX78"/>
    <mergeCell ref="AZ78:BA78"/>
    <mergeCell ref="BC78:BD78"/>
    <mergeCell ref="BF78:BG78"/>
    <mergeCell ref="CB78:CC78"/>
    <mergeCell ref="CE78:CF78"/>
    <mergeCell ref="CH78:CI78"/>
    <mergeCell ref="CK78:CL78"/>
    <mergeCell ref="CN78:CO78"/>
    <mergeCell ref="CQ78:CR78"/>
    <mergeCell ref="CT78:CU78"/>
    <mergeCell ref="CW78:CX78"/>
    <mergeCell ref="CZ78:DA78"/>
    <mergeCell ref="DC78:DD78"/>
    <mergeCell ref="DF78:DG78"/>
    <mergeCell ref="DI78:DJ78"/>
    <mergeCell ref="DL78:DM78"/>
    <mergeCell ref="DO78:DP78"/>
    <mergeCell ref="DR78:DS78"/>
    <mergeCell ref="DU78:DV78"/>
    <mergeCell ref="DX78:DY78"/>
    <mergeCell ref="EA78:EB78"/>
    <mergeCell ref="ED78:EE78"/>
    <mergeCell ref="B80:AP80"/>
    <mergeCell ref="AQ80:AR80"/>
    <mergeCell ref="AT80:AU80"/>
    <mergeCell ref="AW80:AX80"/>
    <mergeCell ref="AZ80:BA80"/>
    <mergeCell ref="BC80:BD80"/>
    <mergeCell ref="BF80:BG80"/>
    <mergeCell ref="BI80:BJ80"/>
    <mergeCell ref="BL80:BM80"/>
    <mergeCell ref="CI80:CV80"/>
    <mergeCell ref="CX80:CY80"/>
    <mergeCell ref="DA80:DB80"/>
    <mergeCell ref="DC80:DJ80"/>
    <mergeCell ref="DK80:DL80"/>
    <mergeCell ref="DN80:DO80"/>
    <mergeCell ref="DP80:DT80"/>
    <mergeCell ref="DU80:DV80"/>
    <mergeCell ref="DX80:DY80"/>
    <mergeCell ref="EA80:EB80"/>
    <mergeCell ref="ED80:EE80"/>
    <mergeCell ref="I82:J82"/>
    <mergeCell ref="L82:M82"/>
    <mergeCell ref="O82:P82"/>
    <mergeCell ref="R82:S82"/>
    <mergeCell ref="U82:V82"/>
    <mergeCell ref="X82:Y82"/>
    <mergeCell ref="AI82:AJ82"/>
    <mergeCell ref="AL82:AM82"/>
    <mergeCell ref="AO82:AP82"/>
    <mergeCell ref="AR82:AS82"/>
    <mergeCell ref="AU82:AV82"/>
    <mergeCell ref="AX82:AY82"/>
    <mergeCell ref="BA82:BB82"/>
    <mergeCell ref="BD82:BE82"/>
    <mergeCell ref="BG82:BH82"/>
    <mergeCell ref="BJ82:BK82"/>
    <mergeCell ref="BM82:BN82"/>
    <mergeCell ref="BP82:BQ82"/>
    <mergeCell ref="B84:C84"/>
    <mergeCell ref="DF84:DG84"/>
    <mergeCell ref="ED84:EE84"/>
  </mergeCells>
  <printOptions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showGridLines="0" zoomScaleSheetLayoutView="100" workbookViewId="0" topLeftCell="A1">
      <selection activeCell="DR25" sqref="DR25"/>
    </sheetView>
  </sheetViews>
  <sheetFormatPr defaultColWidth="1.00390625" defaultRowHeight="12.75"/>
  <cols>
    <col min="1" max="16384" width="0.74609375" style="1" customWidth="1"/>
  </cols>
  <sheetData>
    <row r="1" spans="1:256" s="45" customFormat="1" ht="10.5" customHeight="1">
      <c r="A1" s="45" t="s">
        <v>59</v>
      </c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4" s="15" customFormat="1" ht="7.5" customHeight="1">
      <c r="A2" s="10"/>
      <c r="B2" s="10"/>
      <c r="EC2" s="10"/>
      <c r="ED2" s="10"/>
    </row>
    <row r="3" spans="1:256" s="46" customFormat="1" ht="24.75" customHeight="1">
      <c r="A3" s="46" t="s">
        <v>60</v>
      </c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134" s="15" customFormat="1" ht="12.75" customHeight="1">
      <c r="A4" s="47" t="s">
        <v>44</v>
      </c>
      <c r="B4" s="47"/>
      <c r="C4" s="47"/>
      <c r="D4" s="47"/>
      <c r="E4" s="47"/>
      <c r="F4" s="47"/>
      <c r="G4" s="47"/>
      <c r="H4" s="47"/>
      <c r="I4" s="47"/>
      <c r="J4" s="16" t="e">
        <f>миграционная!N72</f>
        <v>#VALUE!</v>
      </c>
      <c r="K4" s="16"/>
      <c r="L4" s="21"/>
      <c r="M4" s="16" t="e">
        <f>миграционная!Q72</f>
        <v>#VALUE!</v>
      </c>
      <c r="N4" s="16"/>
      <c r="O4" s="21"/>
      <c r="P4" s="16" t="e">
        <f>миграционная!T72</f>
        <v>#VALUE!</v>
      </c>
      <c r="Q4" s="16"/>
      <c r="R4" s="21"/>
      <c r="S4" s="16" t="e">
        <f>миграционная!W72</f>
        <v>#VALUE!</v>
      </c>
      <c r="T4" s="16"/>
      <c r="U4" s="21"/>
      <c r="V4" s="16" t="e">
        <f>миграционная!Z72</f>
        <v>#VALUE!</v>
      </c>
      <c r="W4" s="16"/>
      <c r="X4" s="21"/>
      <c r="Y4" s="16" t="e">
        <f>миграционная!AC72</f>
        <v>#VALUE!</v>
      </c>
      <c r="Z4" s="16"/>
      <c r="AA4" s="21"/>
      <c r="AB4" s="16" t="e">
        <f>миграционная!AF72</f>
        <v>#VALUE!</v>
      </c>
      <c r="AC4" s="16"/>
      <c r="AD4" s="21"/>
      <c r="AE4" s="16" t="e">
        <f>миграционная!AI72</f>
        <v>#VALUE!</v>
      </c>
      <c r="AF4" s="16"/>
      <c r="AG4" s="21"/>
      <c r="AH4" s="16" t="e">
        <f>миграционная!AL72</f>
        <v>#VALUE!</v>
      </c>
      <c r="AI4" s="16"/>
      <c r="AJ4" s="21"/>
      <c r="AK4" s="16" t="e">
        <f>миграционная!AO72</f>
        <v>#VALUE!</v>
      </c>
      <c r="AL4" s="16"/>
      <c r="AM4" s="21"/>
      <c r="AN4" s="16" t="e">
        <f>миграционная!AR72</f>
        <v>#VALUE!</v>
      </c>
      <c r="AO4" s="16"/>
      <c r="AP4" s="21"/>
      <c r="AQ4" s="16" t="e">
        <f>миграционная!AU72</f>
        <v>#VALUE!</v>
      </c>
      <c r="AR4" s="16"/>
      <c r="AS4" s="21"/>
      <c r="AT4" s="16" t="e">
        <f>миграционная!AX72</f>
        <v>#VALUE!</v>
      </c>
      <c r="AU4" s="16"/>
      <c r="AV4" s="21"/>
      <c r="AW4" s="16" t="e">
        <f>миграционная!BA72</f>
        <v>#VALUE!</v>
      </c>
      <c r="AX4" s="16"/>
      <c r="AY4" s="21"/>
      <c r="AZ4" s="16" t="e">
        <f>миграционная!BD72</f>
        <v>#VALUE!</v>
      </c>
      <c r="BA4" s="16"/>
      <c r="BB4" s="21"/>
      <c r="BC4" s="16" t="e">
        <f>миграционная!BG72</f>
        <v>#VALUE!</v>
      </c>
      <c r="BD4" s="16"/>
      <c r="BE4" s="21"/>
      <c r="BF4" s="16" t="e">
        <f>миграционная!BJ72</f>
        <v>#VALUE!</v>
      </c>
      <c r="BG4" s="16"/>
      <c r="BH4" s="21"/>
      <c r="BI4" s="16" t="e">
        <f>миграционная!BM72</f>
        <v>#VALUE!</v>
      </c>
      <c r="BJ4" s="16"/>
      <c r="BK4" s="21"/>
      <c r="BL4" s="16" t="e">
        <f>миграционная!BP72</f>
        <v>#VALUE!</v>
      </c>
      <c r="BM4" s="16"/>
      <c r="BN4" s="21"/>
      <c r="BO4" s="16" t="e">
        <f>миграционная!BS72</f>
        <v>#VALUE!</v>
      </c>
      <c r="BP4" s="16"/>
      <c r="BQ4" s="21"/>
      <c r="BR4" s="16" t="e">
        <f>миграционная!BV72</f>
        <v>#VALUE!</v>
      </c>
      <c r="BS4" s="16"/>
      <c r="BT4" s="21"/>
      <c r="BU4" s="16" t="e">
        <f>миграционная!BY72</f>
        <v>#VALUE!</v>
      </c>
      <c r="BV4" s="16"/>
      <c r="BW4" s="21"/>
      <c r="BX4" s="16" t="e">
        <f>миграционная!CB72</f>
        <v>#VALUE!</v>
      </c>
      <c r="BY4" s="16"/>
      <c r="BZ4" s="21"/>
      <c r="CA4" s="16" t="e">
        <f>миграционная!CE72</f>
        <v>#VALUE!</v>
      </c>
      <c r="CB4" s="16"/>
      <c r="CC4" s="21"/>
      <c r="CD4" s="16" t="e">
        <f>миграционная!CH72</f>
        <v>#VALUE!</v>
      </c>
      <c r="CE4" s="16"/>
      <c r="CF4" s="21"/>
      <c r="CG4" s="16" t="e">
        <f>миграционная!CK72</f>
        <v>#VALUE!</v>
      </c>
      <c r="CH4" s="16"/>
      <c r="CI4" s="21"/>
      <c r="CJ4" s="16" t="e">
        <f>миграционная!CN72</f>
        <v>#VALUE!</v>
      </c>
      <c r="CK4" s="16"/>
      <c r="CL4" s="21"/>
      <c r="CM4" s="16" t="e">
        <f>миграционная!CQ72</f>
        <v>#VALUE!</v>
      </c>
      <c r="CN4" s="16"/>
      <c r="CO4" s="21"/>
      <c r="CP4" s="16" t="e">
        <f>миграционная!CT72</f>
        <v>#VALUE!</v>
      </c>
      <c r="CQ4" s="16"/>
      <c r="CR4" s="21"/>
      <c r="CS4" s="16" t="e">
        <f>миграционная!CW72</f>
        <v>#VALUE!</v>
      </c>
      <c r="CT4" s="16"/>
      <c r="CU4" s="21"/>
      <c r="CV4" s="16" t="e">
        <f>миграционная!CZ72</f>
        <v>#VALUE!</v>
      </c>
      <c r="CW4" s="16"/>
      <c r="CX4" s="21"/>
      <c r="CY4" s="16" t="e">
        <f>миграционная!DC72</f>
        <v>#VALUE!</v>
      </c>
      <c r="CZ4" s="16"/>
      <c r="DA4" s="21"/>
      <c r="DB4" s="16" t="e">
        <f>миграционная!DF72</f>
        <v>#VALUE!</v>
      </c>
      <c r="DC4" s="16"/>
      <c r="DD4" s="21"/>
      <c r="DE4" s="16" t="e">
        <f>миграционная!DI72</f>
        <v>#VALUE!</v>
      </c>
      <c r="DF4" s="16"/>
      <c r="DG4" s="21"/>
      <c r="DH4" s="16" t="e">
        <f>миграционная!DL72</f>
        <v>#VALUE!</v>
      </c>
      <c r="DI4" s="16"/>
      <c r="DJ4" s="21"/>
      <c r="DK4" s="16" t="e">
        <f>миграционная!DO72</f>
        <v>#VALUE!</v>
      </c>
      <c r="DL4" s="16"/>
      <c r="DM4" s="21"/>
      <c r="DN4" s="16" t="e">
        <f>миграционная!DR72</f>
        <v>#VALUE!</v>
      </c>
      <c r="DO4" s="16"/>
      <c r="DP4" s="21"/>
      <c r="DQ4" s="16" t="e">
        <f>миграционная!DU72</f>
        <v>#VALUE!</v>
      </c>
      <c r="DR4" s="16"/>
      <c r="DS4" s="21"/>
      <c r="DT4" s="16" t="e">
        <f>миграционная!DX72</f>
        <v>#VALUE!</v>
      </c>
      <c r="DU4" s="16"/>
      <c r="DV4" s="21"/>
      <c r="DW4" s="16" t="e">
        <f>миграционная!EA72</f>
        <v>#VALUE!</v>
      </c>
      <c r="DX4" s="16"/>
      <c r="DY4" s="21"/>
      <c r="DZ4" s="16" t="e">
        <f>миграционная!ED72</f>
        <v>#VALUE!</v>
      </c>
      <c r="EA4" s="16"/>
      <c r="EB4" s="21"/>
      <c r="EC4" s="16">
        <f>миграционная!EG72</f>
      </c>
      <c r="ED4" s="16"/>
    </row>
    <row r="5" spans="10:134" s="15" customFormat="1" ht="3.75" customHeight="1"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</row>
    <row r="6" spans="1:134" s="15" customFormat="1" ht="12.75" customHeight="1">
      <c r="A6" s="15" t="s">
        <v>45</v>
      </c>
      <c r="G6" s="16" t="e">
        <f>миграционная!H74</f>
        <v>#VALUE!</v>
      </c>
      <c r="H6" s="16"/>
      <c r="J6" s="16" t="e">
        <f>миграционная!K74</f>
        <v>#VALUE!</v>
      </c>
      <c r="K6" s="16"/>
      <c r="L6" s="21"/>
      <c r="M6" s="16" t="e">
        <f>миграционная!N74</f>
        <v>#VALUE!</v>
      </c>
      <c r="N6" s="16"/>
      <c r="O6" s="21"/>
      <c r="P6" s="16" t="e">
        <f>миграционная!Q74</f>
        <v>#VALUE!</v>
      </c>
      <c r="Q6" s="16"/>
      <c r="R6" s="21"/>
      <c r="S6" s="16" t="e">
        <f>миграционная!T74</f>
        <v>#VALUE!</v>
      </c>
      <c r="T6" s="16"/>
      <c r="U6" s="21"/>
      <c r="V6" s="16" t="e">
        <f>миграционная!W74</f>
        <v>#VALUE!</v>
      </c>
      <c r="W6" s="16"/>
      <c r="X6" s="21"/>
      <c r="Y6" s="16" t="e">
        <f>миграционная!Z74</f>
        <v>#VALUE!</v>
      </c>
      <c r="Z6" s="16"/>
      <c r="AA6" s="21"/>
      <c r="AB6" s="16" t="e">
        <f>миграционная!AC74</f>
        <v>#VALUE!</v>
      </c>
      <c r="AC6" s="16"/>
      <c r="AD6" s="21"/>
      <c r="AE6" s="16" t="e">
        <f>миграционная!AF74</f>
        <v>#VALUE!</v>
      </c>
      <c r="AF6" s="16"/>
      <c r="AG6" s="21"/>
      <c r="AH6" s="16" t="e">
        <f>миграционная!AI74</f>
        <v>#VALUE!</v>
      </c>
      <c r="AI6" s="16"/>
      <c r="AJ6" s="21"/>
      <c r="AK6" s="16" t="e">
        <f>миграционная!AL74</f>
        <v>#VALUE!</v>
      </c>
      <c r="AL6" s="16"/>
      <c r="AM6" s="21"/>
      <c r="AN6" s="16" t="e">
        <f>миграционная!AO74</f>
        <v>#VALUE!</v>
      </c>
      <c r="AO6" s="16"/>
      <c r="AP6" s="21"/>
      <c r="AQ6" s="16" t="e">
        <f>миграционная!AR74</f>
        <v>#VALUE!</v>
      </c>
      <c r="AR6" s="16"/>
      <c r="AS6" s="21"/>
      <c r="AT6" s="16" t="e">
        <f>миграционная!AU74</f>
        <v>#VALUE!</v>
      </c>
      <c r="AU6" s="16"/>
      <c r="AV6" s="21"/>
      <c r="AW6" s="16" t="e">
        <f>миграционная!AX74</f>
        <v>#VALUE!</v>
      </c>
      <c r="AX6" s="16"/>
      <c r="AY6" s="21"/>
      <c r="AZ6" s="16" t="e">
        <f>миграционная!BA74</f>
        <v>#VALUE!</v>
      </c>
      <c r="BA6" s="16"/>
      <c r="BB6" s="21"/>
      <c r="BC6" s="16" t="e">
        <f>миграционная!BD74</f>
        <v>#VALUE!</v>
      </c>
      <c r="BD6" s="16"/>
      <c r="BE6" s="21"/>
      <c r="BF6" s="16" t="e">
        <f>миграционная!BG74</f>
        <v>#VALUE!</v>
      </c>
      <c r="BG6" s="16"/>
      <c r="BH6" s="21"/>
      <c r="BI6" s="16" t="e">
        <f>миграционная!BJ74</f>
        <v>#VALUE!</v>
      </c>
      <c r="BJ6" s="16"/>
      <c r="BK6" s="21"/>
      <c r="BL6" s="16" t="e">
        <f>миграционная!BM74</f>
        <v>#VALUE!</v>
      </c>
      <c r="BM6" s="16"/>
      <c r="BN6" s="21"/>
      <c r="BO6" s="16">
        <f>миграционная!BP74</f>
        <v>0</v>
      </c>
      <c r="BP6" s="16"/>
      <c r="BQ6" s="48" t="s">
        <v>61</v>
      </c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16" t="e">
        <f>миграционная!CQ74</f>
        <v>#VALUE!</v>
      </c>
      <c r="CE6" s="16"/>
      <c r="CF6" s="21"/>
      <c r="CG6" s="16" t="e">
        <f>миграционная!CT74</f>
        <v>#VALUE!</v>
      </c>
      <c r="CH6" s="16"/>
      <c r="CI6" s="21"/>
      <c r="CJ6" s="16" t="e">
        <f>миграционная!CW74</f>
        <v>#VALUE!</v>
      </c>
      <c r="CK6" s="16"/>
      <c r="CL6" s="21"/>
      <c r="CM6" s="16" t="e">
        <f>миграционная!CZ74</f>
        <v>#VALUE!</v>
      </c>
      <c r="CN6" s="16"/>
      <c r="CO6" s="21"/>
      <c r="CP6" s="16" t="e">
        <f>миграционная!DC74</f>
        <v>#VALUE!</v>
      </c>
      <c r="CQ6" s="16"/>
      <c r="CR6" s="21"/>
      <c r="CS6" s="16" t="e">
        <f>миграционная!DF74</f>
        <v>#VALUE!</v>
      </c>
      <c r="CT6" s="16"/>
      <c r="CU6" s="21"/>
      <c r="CV6" s="16" t="e">
        <f>миграционная!DI74</f>
        <v>#VALUE!</v>
      </c>
      <c r="CW6" s="16"/>
      <c r="CX6" s="21"/>
      <c r="CY6" s="16" t="e">
        <f>миграционная!DL74</f>
        <v>#VALUE!</v>
      </c>
      <c r="CZ6" s="16"/>
      <c r="DA6" s="21"/>
      <c r="DB6" s="16" t="e">
        <f>миграционная!DO74</f>
        <v>#VALUE!</v>
      </c>
      <c r="DC6" s="16"/>
      <c r="DD6" s="21"/>
      <c r="DE6" s="16" t="e">
        <f>миграционная!DR74</f>
        <v>#VALUE!</v>
      </c>
      <c r="DF6" s="16"/>
      <c r="DG6" s="21"/>
      <c r="DH6" s="16" t="e">
        <f>миграционная!DU74</f>
        <v>#VALUE!</v>
      </c>
      <c r="DI6" s="16"/>
      <c r="DJ6" s="21"/>
      <c r="DK6" s="16" t="e">
        <f>миграционная!DX74</f>
        <v>#VALUE!</v>
      </c>
      <c r="DL6" s="16"/>
      <c r="DM6" s="21"/>
      <c r="DN6" s="16" t="e">
        <f>миграционная!EA74</f>
        <v>#VALUE!</v>
      </c>
      <c r="DO6" s="16"/>
      <c r="DP6" s="21"/>
      <c r="DQ6" s="16" t="e">
        <f>миграционная!ED74</f>
        <v>#VALUE!</v>
      </c>
      <c r="DR6" s="16"/>
      <c r="DS6" s="21"/>
      <c r="DT6" s="16">
        <f>миграционная!EG74</f>
      </c>
      <c r="DU6" s="16"/>
      <c r="DV6" s="21"/>
      <c r="DW6" s="16">
        <f>миграционная!EJ74</f>
      </c>
      <c r="DX6" s="16"/>
      <c r="DY6" s="21"/>
      <c r="DZ6" s="16">
        <f>миграционная!EM74</f>
      </c>
      <c r="EA6" s="16"/>
      <c r="EB6" s="21"/>
      <c r="EC6" s="16">
        <f>миграционная!EP74</f>
      </c>
      <c r="ED6" s="16"/>
    </row>
    <row r="7" spans="107:108" s="15" customFormat="1" ht="3.75" customHeight="1">
      <c r="DC7" s="16">
        <f>миграционная!DP75</f>
      </c>
      <c r="DD7" s="16"/>
    </row>
    <row r="8" spans="1:134" s="15" customFormat="1" ht="12.75" customHeight="1">
      <c r="A8" s="49" t="s">
        <v>47</v>
      </c>
      <c r="B8" s="49"/>
      <c r="C8" s="49"/>
      <c r="D8" s="49"/>
      <c r="E8" s="49"/>
      <c r="F8" s="49"/>
      <c r="G8" s="49"/>
      <c r="H8" s="49"/>
      <c r="I8" s="49"/>
      <c r="J8" s="49"/>
      <c r="K8" s="16">
        <f>миграционная!L76</f>
      </c>
      <c r="L8" s="16"/>
      <c r="M8" s="48" t="s">
        <v>48</v>
      </c>
      <c r="N8" s="48"/>
      <c r="O8" s="48"/>
      <c r="P8" s="48"/>
      <c r="Q8" s="48"/>
      <c r="R8" s="48"/>
      <c r="S8" s="16" t="str">
        <f>миграционная!T76</f>
        <v>Х</v>
      </c>
      <c r="T8" s="16"/>
      <c r="U8" s="21" t="s">
        <v>49</v>
      </c>
      <c r="V8" s="21"/>
      <c r="W8" s="50"/>
      <c r="X8" s="51"/>
      <c r="Y8" s="51"/>
      <c r="Z8" s="21"/>
      <c r="AA8" s="21"/>
      <c r="AB8" s="21"/>
      <c r="AC8" s="21"/>
      <c r="AD8" s="21"/>
      <c r="AE8" s="21"/>
      <c r="AF8" s="50"/>
      <c r="AG8" s="50"/>
      <c r="AH8" s="50"/>
      <c r="AI8" s="50"/>
      <c r="AJ8" s="52" t="s">
        <v>50</v>
      </c>
      <c r="AK8" s="16" t="e">
        <f>миграционная!AL76</f>
        <v>#VALUE!</v>
      </c>
      <c r="AL8" s="16"/>
      <c r="AM8" s="21"/>
      <c r="AN8" s="16" t="e">
        <f>миграционная!AO76</f>
        <v>#VALUE!</v>
      </c>
      <c r="AO8" s="16"/>
      <c r="AP8" s="21"/>
      <c r="AQ8" s="16" t="e">
        <f>миграционная!AR76</f>
        <v>#VALUE!</v>
      </c>
      <c r="AR8" s="16"/>
      <c r="AS8" s="21"/>
      <c r="AT8" s="16" t="e">
        <f>миграционная!AU76</f>
        <v>#VALUE!</v>
      </c>
      <c r="AU8" s="16"/>
      <c r="AV8" s="21"/>
      <c r="AW8" s="16" t="e">
        <f>миграционная!AX76</f>
        <v>#VALUE!</v>
      </c>
      <c r="AX8" s="16"/>
      <c r="AY8" s="21"/>
      <c r="AZ8" s="16" t="e">
        <f>миграционная!BA76</f>
        <v>#VALUE!</v>
      </c>
      <c r="BA8" s="16"/>
      <c r="BB8" s="21"/>
      <c r="BC8" s="16" t="e">
        <f>миграционная!BD76</f>
        <v>#VALUE!</v>
      </c>
      <c r="BD8" s="16"/>
      <c r="BE8" s="21"/>
      <c r="BF8" s="16" t="e">
        <f>миграционная!BG76</f>
        <v>#VALUE!</v>
      </c>
      <c r="BG8" s="16"/>
      <c r="BH8" s="21"/>
      <c r="BI8" s="16" t="e">
        <f>миграционная!BJ76</f>
        <v>#VALUE!</v>
      </c>
      <c r="BJ8" s="16"/>
      <c r="BK8" s="21"/>
      <c r="BL8" s="16" t="e">
        <f>миграционная!BM76</f>
        <v>#VALUE!</v>
      </c>
      <c r="BM8" s="16"/>
      <c r="BN8" s="21"/>
      <c r="BO8" s="16" t="e">
        <f>миграционная!BP76</f>
        <v>#VALUE!</v>
      </c>
      <c r="BP8" s="16"/>
      <c r="BQ8" s="21"/>
      <c r="BR8" s="16" t="e">
        <f>миграционная!BS76</f>
        <v>#VALUE!</v>
      </c>
      <c r="BS8" s="16"/>
      <c r="BT8" s="21"/>
      <c r="BU8" s="16" t="e">
        <f>миграционная!BV76</f>
        <v>#VALUE!</v>
      </c>
      <c r="BV8" s="16"/>
      <c r="BW8" s="21"/>
      <c r="BX8" s="16" t="e">
        <f>миграционная!BY76</f>
        <v>#VALUE!</v>
      </c>
      <c r="BY8" s="16"/>
      <c r="BZ8" s="21"/>
      <c r="CA8" s="16" t="e">
        <f>миграционная!CB76</f>
        <v>#VALUE!</v>
      </c>
      <c r="CB8" s="16"/>
      <c r="CC8" s="21"/>
      <c r="CD8" s="16" t="e">
        <f>миграционная!CE76</f>
        <v>#VALUE!</v>
      </c>
      <c r="CE8" s="16"/>
      <c r="CF8" s="21"/>
      <c r="CG8" s="16" t="e">
        <f>миграционная!CH76</f>
        <v>#VALUE!</v>
      </c>
      <c r="CH8" s="16"/>
      <c r="CI8" s="21"/>
      <c r="CJ8" s="16" t="e">
        <f>миграционная!CK76</f>
        <v>#VALUE!</v>
      </c>
      <c r="CK8" s="16"/>
      <c r="CL8" s="21"/>
      <c r="CM8" s="16" t="e">
        <f>миграционная!CN76</f>
        <v>#VALUE!</v>
      </c>
      <c r="CN8" s="16"/>
      <c r="CO8" s="21"/>
      <c r="CP8" s="16" t="e">
        <f>миграционная!CQ76</f>
        <v>#VALUE!</v>
      </c>
      <c r="CQ8" s="16"/>
      <c r="CR8" s="21"/>
      <c r="CS8" s="16" t="e">
        <f>миграционная!CT76</f>
        <v>#VALUE!</v>
      </c>
      <c r="CT8" s="16"/>
      <c r="CU8" s="21"/>
      <c r="CV8" s="16" t="e">
        <f>миграционная!CW76</f>
        <v>#VALUE!</v>
      </c>
      <c r="CW8" s="16"/>
      <c r="CX8" s="21"/>
      <c r="CY8" s="16" t="e">
        <f>миграционная!CZ76</f>
        <v>#VALUE!</v>
      </c>
      <c r="CZ8" s="16"/>
      <c r="DA8" s="21"/>
      <c r="DB8" s="16" t="e">
        <f>миграционная!DC76</f>
        <v>#VALUE!</v>
      </c>
      <c r="DC8" s="16"/>
      <c r="DD8" s="21"/>
      <c r="DE8" s="16" t="e">
        <f>миграционная!DF76</f>
        <v>#VALUE!</v>
      </c>
      <c r="DF8" s="16"/>
      <c r="DG8" s="21"/>
      <c r="DH8" s="16" t="e">
        <f>миграционная!DI76</f>
        <v>#VALUE!</v>
      </c>
      <c r="DI8" s="16"/>
      <c r="DJ8" s="21"/>
      <c r="DK8" s="16" t="e">
        <f>миграционная!DL76</f>
        <v>#VALUE!</v>
      </c>
      <c r="DL8" s="16"/>
      <c r="DM8" s="21"/>
      <c r="DN8" s="16" t="e">
        <f>миграционная!DO76</f>
        <v>#VALUE!</v>
      </c>
      <c r="DO8" s="16"/>
      <c r="DP8" s="21"/>
      <c r="DQ8" s="16" t="e">
        <f>миграционная!DR76</f>
        <v>#VALUE!</v>
      </c>
      <c r="DR8" s="16"/>
      <c r="DS8" s="21"/>
      <c r="DT8" s="16" t="e">
        <f>миграционная!DU76</f>
        <v>#VALUE!</v>
      </c>
      <c r="DU8" s="16"/>
      <c r="DV8" s="21"/>
      <c r="DW8" s="16" t="e">
        <f>миграционная!DX76</f>
        <v>#VALUE!</v>
      </c>
      <c r="DX8" s="16"/>
      <c r="DY8" s="21"/>
      <c r="DZ8" s="16" t="e">
        <f>миграционная!EA76</f>
        <v>#VALUE!</v>
      </c>
      <c r="EA8" s="16"/>
      <c r="EB8" s="21"/>
      <c r="EC8" s="16" t="e">
        <f>миграционная!ED76</f>
        <v>#VALUE!</v>
      </c>
      <c r="ED8" s="16"/>
    </row>
    <row r="9" spans="135:256" s="21" customFormat="1" ht="3.75" customHeight="1"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134" s="15" customFormat="1" ht="12.75" customHeight="1">
      <c r="A10" s="53" t="s">
        <v>62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16" t="e">
        <f>миграционная!X78</f>
        <v>#VALUE!</v>
      </c>
      <c r="X10" s="16"/>
      <c r="Y10" s="21"/>
      <c r="Z10" s="16" t="e">
        <f>миграционная!AA78</f>
        <v>#VALUE!</v>
      </c>
      <c r="AA10" s="16"/>
      <c r="AB10" s="54" t="s">
        <v>52</v>
      </c>
      <c r="AC10" s="54"/>
      <c r="AD10" s="54"/>
      <c r="AE10" s="54"/>
      <c r="AF10" s="54"/>
      <c r="AG10" s="54"/>
      <c r="AH10" s="54"/>
      <c r="AI10" s="54"/>
      <c r="AJ10" s="54"/>
      <c r="AK10" s="16" t="e">
        <f>миграционная!AL78</f>
        <v>#VALUE!</v>
      </c>
      <c r="AL10" s="16"/>
      <c r="AM10" s="21"/>
      <c r="AN10" s="16" t="e">
        <f>миграционная!AO78</f>
        <v>#VALUE!</v>
      </c>
      <c r="AO10" s="16"/>
      <c r="AP10" s="48" t="s">
        <v>53</v>
      </c>
      <c r="AQ10" s="48"/>
      <c r="AR10" s="48"/>
      <c r="AS10" s="48"/>
      <c r="AT10" s="48"/>
      <c r="AU10" s="48"/>
      <c r="AV10" s="16" t="e">
        <f>миграционная!AW78</f>
        <v>#VALUE!</v>
      </c>
      <c r="AW10" s="16"/>
      <c r="AX10" s="21"/>
      <c r="AY10" s="16" t="e">
        <f>миграционная!AZ78</f>
        <v>#VALUE!</v>
      </c>
      <c r="AZ10" s="16"/>
      <c r="BA10" s="21"/>
      <c r="BB10" s="16" t="e">
        <f>миграционная!BC78</f>
        <v>#VALUE!</v>
      </c>
      <c r="BC10" s="16"/>
      <c r="BD10" s="21"/>
      <c r="BE10" s="16" t="e">
        <f>миграционная!BF78</f>
        <v>#VALUE!</v>
      </c>
      <c r="BF10" s="16"/>
      <c r="BG10" s="21" t="s">
        <v>49</v>
      </c>
      <c r="BH10" s="55" t="s">
        <v>54</v>
      </c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16" t="e">
        <f>миграционная!CB78</f>
        <v>#VALUE!</v>
      </c>
      <c r="CB10" s="16"/>
      <c r="CC10" s="21"/>
      <c r="CD10" s="16" t="e">
        <f>миграционная!CE78</f>
        <v>#VALUE!</v>
      </c>
      <c r="CE10" s="16"/>
      <c r="CF10" s="21"/>
      <c r="CG10" s="16" t="e">
        <f>миграционная!CH78</f>
        <v>#VALUE!</v>
      </c>
      <c r="CH10" s="16"/>
      <c r="CI10" s="21"/>
      <c r="CJ10" s="16" t="e">
        <f>миграционная!CK78</f>
        <v>#VALUE!</v>
      </c>
      <c r="CK10" s="16"/>
      <c r="CL10" s="21"/>
      <c r="CM10" s="16" t="e">
        <f>миграционная!CN78</f>
        <v>#VALUE!</v>
      </c>
      <c r="CN10" s="16"/>
      <c r="CO10" s="21"/>
      <c r="CP10" s="16" t="e">
        <f>миграционная!CQ78</f>
        <v>#VALUE!</v>
      </c>
      <c r="CQ10" s="16"/>
      <c r="CR10" s="21"/>
      <c r="CS10" s="16" t="e">
        <f>миграционная!CT78</f>
        <v>#VALUE!</v>
      </c>
      <c r="CT10" s="16"/>
      <c r="CU10" s="21"/>
      <c r="CV10" s="16" t="e">
        <f>миграционная!CW78</f>
        <v>#VALUE!</v>
      </c>
      <c r="CW10" s="16"/>
      <c r="CX10" s="21"/>
      <c r="CY10" s="16" t="e">
        <f>миграционная!CZ78</f>
        <v>#VALUE!</v>
      </c>
      <c r="CZ10" s="16"/>
      <c r="DA10" s="21"/>
      <c r="DB10" s="16" t="e">
        <f>миграционная!DC78</f>
        <v>#VALUE!</v>
      </c>
      <c r="DC10" s="16"/>
      <c r="DD10" s="21"/>
      <c r="DE10" s="16" t="e">
        <f>миграционная!DF78</f>
        <v>#VALUE!</v>
      </c>
      <c r="DF10" s="16"/>
      <c r="DG10" s="21"/>
      <c r="DH10" s="16" t="e">
        <f>миграционная!DI78</f>
        <v>#VALUE!</v>
      </c>
      <c r="DI10" s="16"/>
      <c r="DJ10" s="21"/>
      <c r="DK10" s="16" t="e">
        <f>миграционная!DL78</f>
        <v>#VALUE!</v>
      </c>
      <c r="DL10" s="16"/>
      <c r="DM10" s="21"/>
      <c r="DN10" s="16" t="e">
        <f>миграционная!DO78</f>
        <v>#VALUE!</v>
      </c>
      <c r="DO10" s="16"/>
      <c r="DP10" s="21"/>
      <c r="DQ10" s="16" t="e">
        <f>миграционная!DR78</f>
        <v>#VALUE!</v>
      </c>
      <c r="DR10" s="16"/>
      <c r="DS10" s="21"/>
      <c r="DT10" s="16" t="e">
        <f>миграционная!DU78</f>
        <v>#VALUE!</v>
      </c>
      <c r="DU10" s="16"/>
      <c r="DV10" s="21"/>
      <c r="DW10" s="16" t="e">
        <f>миграционная!DX78</f>
        <v>#VALUE!</v>
      </c>
      <c r="DX10" s="16"/>
      <c r="DY10" s="21"/>
      <c r="DZ10" s="16" t="e">
        <f>миграционная!EA78</f>
        <v>#VALUE!</v>
      </c>
      <c r="EA10" s="16"/>
      <c r="EB10" s="21"/>
      <c r="EC10" s="16" t="e">
        <f>миграционная!ED78</f>
        <v>#VALUE!</v>
      </c>
      <c r="ED10" s="16"/>
    </row>
    <row r="11" spans="135:256" s="21" customFormat="1" ht="3.75" customHeight="1"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134" s="15" customFormat="1" ht="12.75" customHeight="1">
      <c r="A12" s="49" t="s">
        <v>63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16" t="e">
        <f>миграционная!AQ80</f>
        <v>#VALUE!</v>
      </c>
      <c r="AQ12" s="16"/>
      <c r="AR12" s="21"/>
      <c r="AS12" s="16" t="e">
        <f>миграционная!AT80</f>
        <v>#VALUE!</v>
      </c>
      <c r="AT12" s="16"/>
      <c r="AU12" s="21"/>
      <c r="AV12" s="16" t="e">
        <f>миграционная!AW80</f>
        <v>#VALUE!</v>
      </c>
      <c r="AW12" s="16"/>
      <c r="AX12" s="21"/>
      <c r="AY12" s="16" t="e">
        <f>миграционная!AZ80</f>
        <v>#VALUE!</v>
      </c>
      <c r="AZ12" s="16"/>
      <c r="BA12" s="21"/>
      <c r="BB12" s="16" t="e">
        <f>миграционная!BC80</f>
        <v>#VALUE!</v>
      </c>
      <c r="BC12" s="16"/>
      <c r="BD12" s="21"/>
      <c r="BE12" s="16" t="e">
        <f>миграционная!BF80</f>
        <v>#VALUE!</v>
      </c>
      <c r="BF12" s="16"/>
      <c r="BG12" s="21"/>
      <c r="BH12" s="16" t="e">
        <f>миграционная!BI80</f>
        <v>#VALUE!</v>
      </c>
      <c r="BI12" s="16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56" t="s">
        <v>56</v>
      </c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16" t="e">
        <f>миграционная!CX80</f>
        <v>#VALUE!</v>
      </c>
      <c r="CX12" s="16"/>
      <c r="CY12" s="21"/>
      <c r="CZ12" s="16" t="e">
        <f>миграционная!DA80</f>
        <v>#VALUE!</v>
      </c>
      <c r="DA12" s="16"/>
      <c r="DB12" s="54" t="s">
        <v>52</v>
      </c>
      <c r="DC12" s="54"/>
      <c r="DD12" s="54"/>
      <c r="DE12" s="54"/>
      <c r="DF12" s="54"/>
      <c r="DG12" s="54"/>
      <c r="DH12" s="54"/>
      <c r="DI12" s="54"/>
      <c r="DJ12" s="16" t="e">
        <f>миграционная!DK80</f>
        <v>#VALUE!</v>
      </c>
      <c r="DK12" s="16"/>
      <c r="DL12" s="21"/>
      <c r="DM12" s="16" t="e">
        <f>миграционная!DN80</f>
        <v>#VALUE!</v>
      </c>
      <c r="DN12" s="16"/>
      <c r="DO12" s="54" t="s">
        <v>53</v>
      </c>
      <c r="DP12" s="54"/>
      <c r="DQ12" s="54"/>
      <c r="DR12" s="54"/>
      <c r="DS12" s="54"/>
      <c r="DT12" s="16" t="e">
        <f>миграционная!DU80</f>
        <v>#VALUE!</v>
      </c>
      <c r="DU12" s="16"/>
      <c r="DV12" s="21"/>
      <c r="DW12" s="16" t="e">
        <f>миграционная!DX80</f>
        <v>#VALUE!</v>
      </c>
      <c r="DX12" s="16"/>
      <c r="DY12" s="21"/>
      <c r="DZ12" s="16" t="e">
        <f>миграционная!EA80</f>
        <v>#VALUE!</v>
      </c>
      <c r="EA12" s="16"/>
      <c r="EB12" s="21"/>
      <c r="EC12" s="16" t="e">
        <f>миграционная!ED80</f>
        <v>#VALUE!</v>
      </c>
      <c r="ED12" s="16"/>
    </row>
    <row r="13" spans="135:256" s="21" customFormat="1" ht="3.75" customHeight="1"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134" s="15" customFormat="1" ht="12.75" customHeight="1">
      <c r="A14" s="53" t="s">
        <v>57</v>
      </c>
      <c r="B14" s="53"/>
      <c r="C14" s="53"/>
      <c r="D14" s="53"/>
      <c r="E14" s="53"/>
      <c r="F14" s="53"/>
      <c r="G14" s="53"/>
      <c r="H14" s="16" t="e">
        <f>миграционная!I82</f>
        <v>#VALUE!</v>
      </c>
      <c r="I14" s="16"/>
      <c r="J14" s="21"/>
      <c r="K14" s="16" t="e">
        <f>миграционная!L82</f>
        <v>#VALUE!</v>
      </c>
      <c r="L14" s="16"/>
      <c r="M14" s="21"/>
      <c r="N14" s="16" t="e">
        <f>миграционная!O82</f>
        <v>#VALUE!</v>
      </c>
      <c r="O14" s="16"/>
      <c r="P14" s="21"/>
      <c r="Q14" s="16" t="e">
        <f>миграционная!R82</f>
        <v>#VALUE!</v>
      </c>
      <c r="R14" s="16"/>
      <c r="S14" s="21"/>
      <c r="T14" s="16" t="e">
        <f>миграционная!U82</f>
        <v>#VALUE!</v>
      </c>
      <c r="U14" s="16"/>
      <c r="V14" s="21"/>
      <c r="W14" s="16" t="e">
        <f>миграционная!X82</f>
        <v>#VALUE!</v>
      </c>
      <c r="X14" s="16"/>
      <c r="Y14" s="54" t="s">
        <v>58</v>
      </c>
      <c r="Z14" s="54"/>
      <c r="AA14" s="54"/>
      <c r="AB14" s="54"/>
      <c r="AC14" s="54"/>
      <c r="AD14" s="54"/>
      <c r="AE14" s="54"/>
      <c r="AF14" s="54"/>
      <c r="AG14" s="54"/>
      <c r="AH14" s="16" t="e">
        <f>миграционная!AI82</f>
        <v>#VALUE!</v>
      </c>
      <c r="AI14" s="16"/>
      <c r="AJ14" s="21"/>
      <c r="AK14" s="16" t="e">
        <f>миграционная!AL82</f>
        <v>#VALUE!</v>
      </c>
      <c r="AL14" s="16"/>
      <c r="AM14" s="21"/>
      <c r="AN14" s="16" t="e">
        <f>миграционная!AO82</f>
        <v>#VALUE!</v>
      </c>
      <c r="AO14" s="16"/>
      <c r="AP14" s="21"/>
      <c r="AQ14" s="16" t="e">
        <f>миграционная!AR82</f>
        <v>#VALUE!</v>
      </c>
      <c r="AR14" s="16"/>
      <c r="AS14" s="21"/>
      <c r="AT14" s="16" t="e">
        <f>миграционная!AU82</f>
        <v>#VALUE!</v>
      </c>
      <c r="AU14" s="16"/>
      <c r="AV14" s="21"/>
      <c r="AW14" s="16" t="e">
        <f>миграционная!AX82</f>
        <v>#VALUE!</v>
      </c>
      <c r="AX14" s="16"/>
      <c r="AY14" s="21"/>
      <c r="AZ14" s="16" t="e">
        <f>миграционная!BA82</f>
        <v>#VALUE!</v>
      </c>
      <c r="BA14" s="16"/>
      <c r="BB14" s="21"/>
      <c r="BC14" s="16" t="e">
        <f>миграционная!BD82</f>
        <v>#VALUE!</v>
      </c>
      <c r="BD14" s="16"/>
      <c r="BE14" s="21"/>
      <c r="BF14" s="16" t="e">
        <f>миграционная!BG82</f>
        <v>#VALUE!</v>
      </c>
      <c r="BG14" s="16"/>
      <c r="BH14" s="21"/>
      <c r="BI14" s="16" t="e">
        <f>миграционная!BJ82</f>
        <v>#VALUE!</v>
      </c>
      <c r="BJ14" s="16"/>
      <c r="BK14" s="21"/>
      <c r="BL14" s="16" t="e">
        <f>миграционная!BM82</f>
        <v>#VALUE!</v>
      </c>
      <c r="BM14" s="16"/>
      <c r="BN14" s="21"/>
      <c r="BO14" s="16" t="e">
        <f>миграционная!BP82</f>
        <v>#VALUE!</v>
      </c>
      <c r="BP14" s="16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</row>
    <row r="15" spans="7:65" s="15" customFormat="1" ht="3.75" customHeight="1">
      <c r="G15" s="27"/>
      <c r="H15" s="27"/>
      <c r="J15" s="27"/>
      <c r="K15" s="27"/>
      <c r="M15" s="27"/>
      <c r="N15" s="27"/>
      <c r="P15" s="27"/>
      <c r="Q15" s="27"/>
      <c r="S15" s="27"/>
      <c r="T15" s="27"/>
      <c r="V15" s="27"/>
      <c r="W15" s="27"/>
      <c r="X15" s="27"/>
      <c r="Y15" s="57"/>
      <c r="Z15" s="57"/>
      <c r="AA15" s="57"/>
      <c r="AB15" s="57"/>
      <c r="AC15" s="57"/>
      <c r="AD15" s="57"/>
      <c r="AE15" s="27"/>
      <c r="AF15" s="27"/>
      <c r="AH15" s="27"/>
      <c r="AI15" s="27"/>
      <c r="AK15" s="27"/>
      <c r="AL15" s="27"/>
      <c r="AN15" s="27"/>
      <c r="AO15" s="27"/>
      <c r="AQ15" s="27"/>
      <c r="AR15" s="27"/>
      <c r="AT15" s="27"/>
      <c r="AU15" s="27"/>
      <c r="AW15" s="27"/>
      <c r="AX15" s="27"/>
      <c r="AZ15" s="27"/>
      <c r="BA15" s="27"/>
      <c r="BC15" s="27"/>
      <c r="BD15" s="27"/>
      <c r="BF15" s="27"/>
      <c r="BG15" s="27"/>
      <c r="BI15" s="27"/>
      <c r="BJ15" s="27"/>
      <c r="BL15" s="27"/>
      <c r="BM15" s="27"/>
    </row>
    <row r="16" spans="1:256" s="58" customFormat="1" ht="24" customHeight="1">
      <c r="A16" s="58" t="s">
        <v>64</v>
      </c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65" s="15" customFormat="1" ht="12.75" customHeight="1">
      <c r="A17" s="16" t="e">
        <f>LEFT(TEXT(данные!D31,""),1)</f>
        <v>#VALUE!</v>
      </c>
      <c r="B17" s="16"/>
      <c r="C17" s="21"/>
      <c r="D17" s="16" t="e">
        <f>MID(TEXT(данные!D31,""),2,1)</f>
        <v>#VALUE!</v>
      </c>
      <c r="E17" s="16"/>
      <c r="F17" s="21"/>
      <c r="G17" s="16" t="e">
        <f>MID(TEXT(данные!D31,""),3,1)</f>
        <v>#VALUE!</v>
      </c>
      <c r="H17" s="16"/>
      <c r="I17" s="21"/>
      <c r="J17" s="16" t="e">
        <f>MID(TEXT(данные!D31,""),4,1)</f>
        <v>#VALUE!</v>
      </c>
      <c r="K17" s="16"/>
      <c r="L17" s="21"/>
      <c r="M17" s="16" t="e">
        <f>MID(TEXT(данные!D31,""),5,1)</f>
        <v>#VALUE!</v>
      </c>
      <c r="N17" s="16"/>
      <c r="O17" s="21"/>
      <c r="P17" s="16" t="e">
        <f>MID(TEXT(данные!D31,""),6,1)</f>
        <v>#VALUE!</v>
      </c>
      <c r="Q17" s="16"/>
      <c r="R17" s="21"/>
      <c r="S17" s="16" t="e">
        <f>MID(TEXT(данные!D31,""),7,1)</f>
        <v>#VALUE!</v>
      </c>
      <c r="T17" s="16"/>
      <c r="U17" s="21"/>
      <c r="V17" s="16" t="e">
        <f>MID(TEXT(данные!D31,""),8,1)</f>
        <v>#VALUE!</v>
      </c>
      <c r="W17" s="16"/>
      <c r="X17" s="21"/>
      <c r="Y17" s="16" t="e">
        <f>MID(TEXT(данные!D31,""),9,1)</f>
        <v>#VALUE!</v>
      </c>
      <c r="Z17" s="16"/>
      <c r="AA17" s="21"/>
      <c r="AB17" s="16" t="e">
        <f>MID(TEXT(данные!D31,""),10,1)</f>
        <v>#VALUE!</v>
      </c>
      <c r="AC17" s="16"/>
      <c r="AD17" s="21"/>
      <c r="AE17" s="16" t="e">
        <f>MID(TEXT(данные!D31,""),11,1)</f>
        <v>#VALUE!</v>
      </c>
      <c r="AF17" s="16"/>
      <c r="AG17" s="21"/>
      <c r="AH17" s="16" t="e">
        <f>MID(TEXT(данные!D31,""),12,1)</f>
        <v>#VALUE!</v>
      </c>
      <c r="AI17" s="16"/>
      <c r="AJ17" s="21"/>
      <c r="AK17" s="16" t="e">
        <f>MID(TEXT(данные!D31,""),13,1)</f>
        <v>#VALUE!</v>
      </c>
      <c r="AL17" s="16"/>
      <c r="AM17" s="21"/>
      <c r="AN17" s="16" t="e">
        <f>MID(TEXT(данные!D31,""),14,1)</f>
        <v>#VALUE!</v>
      </c>
      <c r="AO17" s="16"/>
      <c r="AP17" s="21"/>
      <c r="AQ17" s="16" t="e">
        <f>MID(TEXT(данные!D31,""),15,1)</f>
        <v>#VALUE!</v>
      </c>
      <c r="AR17" s="16"/>
      <c r="AS17" s="21"/>
      <c r="AT17" s="16" t="e">
        <f>MID(TEXT(данные!D31,""),16,1)</f>
        <v>#VALUE!</v>
      </c>
      <c r="AU17" s="16"/>
      <c r="AV17" s="21"/>
      <c r="AW17" s="16" t="e">
        <f>MID(TEXT(данные!D31,""),17,1)</f>
        <v>#VALUE!</v>
      </c>
      <c r="AX17" s="16"/>
      <c r="AY17" s="21"/>
      <c r="AZ17" s="16" t="e">
        <f>MID(TEXT(данные!D31,""),18,1)</f>
        <v>#VALUE!</v>
      </c>
      <c r="BA17" s="16"/>
      <c r="BB17" s="21"/>
      <c r="BC17" s="16" t="e">
        <f>MID(TEXT(данные!D31,""),19,1)</f>
        <v>#VALUE!</v>
      </c>
      <c r="BD17" s="16"/>
      <c r="BE17" s="21"/>
      <c r="BF17" s="16" t="e">
        <f>MID(TEXT(данные!D31,""),20,1)</f>
        <v>#VALUE!</v>
      </c>
      <c r="BG17" s="16"/>
      <c r="BH17" s="21"/>
      <c r="BI17" s="16" t="e">
        <f>MID(TEXT(данные!D31,""),21,1)</f>
        <v>#VALUE!</v>
      </c>
      <c r="BJ17" s="16"/>
      <c r="BK17" s="21"/>
      <c r="BL17" s="16" t="e">
        <f>MID(TEXT(данные!D31,""),22,1)</f>
        <v>#VALUE!</v>
      </c>
      <c r="BM17" s="16"/>
    </row>
    <row r="18" s="15" customFormat="1" ht="3.75" customHeight="1"/>
    <row r="19" spans="1:134" s="15" customFormat="1" ht="12.75" customHeight="1">
      <c r="A19" s="47" t="s">
        <v>65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6" t="e">
        <f>LEFT(TEXT(данные!D32,""),1)</f>
        <v>#VALUE!</v>
      </c>
      <c r="Q19" s="16"/>
      <c r="R19" s="21"/>
      <c r="S19" s="16" t="e">
        <f>MID(TEXT(данные!D32,""),2,1)</f>
        <v>#VALUE!</v>
      </c>
      <c r="T19" s="16"/>
      <c r="U19" s="21"/>
      <c r="V19" s="16" t="e">
        <f>MID(TEXT(данные!D32,""),3,1)</f>
        <v>#VALUE!</v>
      </c>
      <c r="W19" s="16"/>
      <c r="X19" s="21"/>
      <c r="Y19" s="16" t="e">
        <f>MID(TEXT(данные!D32,""),4,1)</f>
        <v>#VALUE!</v>
      </c>
      <c r="Z19" s="16"/>
      <c r="AA19" s="21"/>
      <c r="AB19" s="16" t="e">
        <f>MID(TEXT(данные!D32,""),5,1)</f>
        <v>#VALUE!</v>
      </c>
      <c r="AC19" s="16"/>
      <c r="AD19" s="21"/>
      <c r="AE19" s="16" t="e">
        <f>MID(TEXT(данные!D32,""),6,1)</f>
        <v>#VALUE!</v>
      </c>
      <c r="AF19" s="16"/>
      <c r="AG19" s="21"/>
      <c r="AH19" s="16" t="e">
        <f>MID(TEXT(данные!D32,""),7,1)</f>
        <v>#VALUE!</v>
      </c>
      <c r="AI19" s="16"/>
      <c r="AJ19" s="21"/>
      <c r="AK19" s="16" t="e">
        <f>MID(TEXT(данные!D32,""),8,1)</f>
        <v>#VALUE!</v>
      </c>
      <c r="AL19" s="16"/>
      <c r="AM19" s="21"/>
      <c r="AN19" s="16" t="e">
        <f>MID(TEXT(данные!D32,""),9,1)</f>
        <v>#VALUE!</v>
      </c>
      <c r="AO19" s="16"/>
      <c r="AP19" s="21"/>
      <c r="AQ19" s="16" t="e">
        <f>MID(TEXT(данные!D32,""),10,1)</f>
        <v>#VALUE!</v>
      </c>
      <c r="AR19" s="16"/>
      <c r="AS19" s="21"/>
      <c r="AT19" s="16" t="e">
        <f>MID(TEXT(данные!D32,""),11,1)</f>
        <v>#VALUE!</v>
      </c>
      <c r="AU19" s="16"/>
      <c r="AV19" s="21"/>
      <c r="AW19" s="16" t="e">
        <f>MID(TEXT(данные!D32,""),12,1)</f>
        <v>#VALUE!</v>
      </c>
      <c r="AX19" s="16"/>
      <c r="AY19" s="21"/>
      <c r="AZ19" s="16" t="e">
        <f>MID(TEXT(данные!D32,""),13,1)</f>
        <v>#VALUE!</v>
      </c>
      <c r="BA19" s="16"/>
      <c r="BB19" s="21"/>
      <c r="BC19" s="16" t="e">
        <f>MID(TEXT(данные!D32,""),14,1)</f>
        <v>#VALUE!</v>
      </c>
      <c r="BD19" s="16"/>
      <c r="BE19" s="21"/>
      <c r="BF19" s="16" t="e">
        <f>MID(TEXT(данные!D32,""),15,1)</f>
        <v>#VALUE!</v>
      </c>
      <c r="BG19" s="16"/>
      <c r="BH19" s="21"/>
      <c r="BI19" s="16" t="e">
        <f>MID(TEXT(данные!D32,""),16,1)</f>
        <v>#VALUE!</v>
      </c>
      <c r="BJ19" s="16"/>
      <c r="BK19" s="21"/>
      <c r="BL19" s="16" t="e">
        <f>MID(TEXT(данные!D32,""),17,1)</f>
        <v>#VALUE!</v>
      </c>
      <c r="BM19" s="16"/>
      <c r="BN19" s="21"/>
      <c r="BO19" s="16" t="e">
        <f>MID(TEXT(данные!D32,""),18,1)</f>
        <v>#VALUE!</v>
      </c>
      <c r="BP19" s="16"/>
      <c r="BQ19" s="21"/>
      <c r="BR19" s="16" t="e">
        <f>MID(TEXT(данные!D32,""),19,1)</f>
        <v>#VALUE!</v>
      </c>
      <c r="BS19" s="16"/>
      <c r="BT19" s="21"/>
      <c r="BU19" s="16" t="e">
        <f>MID(TEXT(данные!D32,""),20,1)</f>
        <v>#VALUE!</v>
      </c>
      <c r="BV19" s="16"/>
      <c r="BW19" s="21"/>
      <c r="BX19" s="16" t="e">
        <f>MID(TEXT(данные!D32,""),21,1)</f>
        <v>#VALUE!</v>
      </c>
      <c r="BY19" s="16"/>
      <c r="BZ19" s="21"/>
      <c r="CA19" s="16" t="e">
        <f>MID(TEXT(данные!D32,""),22,1)</f>
        <v>#VALUE!</v>
      </c>
      <c r="CB19" s="16"/>
      <c r="CC19" s="21"/>
      <c r="CD19" s="16" t="e">
        <f>MID(TEXT(данные!D32,""),23,1)</f>
        <v>#VALUE!</v>
      </c>
      <c r="CE19" s="16"/>
      <c r="CF19" s="21"/>
      <c r="CG19" s="16" t="e">
        <f>MID(TEXT(данные!D32,""),24,1)</f>
        <v>#VALUE!</v>
      </c>
      <c r="CH19" s="16"/>
      <c r="CI19" s="21"/>
      <c r="CJ19" s="16" t="e">
        <f>MID(TEXT(данные!D32,""),25,1)</f>
        <v>#VALUE!</v>
      </c>
      <c r="CK19" s="16"/>
      <c r="CL19" s="21"/>
      <c r="CM19" s="16" t="e">
        <f>MID(TEXT(данные!D32,""),26,1)</f>
        <v>#VALUE!</v>
      </c>
      <c r="CN19" s="16"/>
      <c r="CO19" s="21"/>
      <c r="CP19" s="16" t="e">
        <f>MID(TEXT(данные!D32,""),27,1)</f>
        <v>#VALUE!</v>
      </c>
      <c r="CQ19" s="16"/>
      <c r="CR19" s="21"/>
      <c r="CS19" s="16" t="e">
        <f>MID(TEXT(данные!D32,""),28,1)</f>
        <v>#VALUE!</v>
      </c>
      <c r="CT19" s="16"/>
      <c r="CU19" s="21"/>
      <c r="CV19" s="16" t="e">
        <f>MID(TEXT(данные!D32,""),29,1)</f>
        <v>#VALUE!</v>
      </c>
      <c r="CW19" s="16"/>
      <c r="CX19" s="21"/>
      <c r="CY19" s="16" t="e">
        <f>MID(TEXT(данные!D32,""),30,1)</f>
        <v>#VALUE!</v>
      </c>
      <c r="CZ19" s="16"/>
      <c r="DA19" s="21"/>
      <c r="DB19" s="16" t="e">
        <f>MID(TEXT(данные!D32,""),31,1)</f>
        <v>#VALUE!</v>
      </c>
      <c r="DC19" s="16"/>
      <c r="DD19" s="21"/>
      <c r="DE19" s="16" t="e">
        <f>MID(TEXT(данные!D32,""),32,1)</f>
        <v>#VALUE!</v>
      </c>
      <c r="DF19" s="16"/>
      <c r="DG19" s="21"/>
      <c r="DH19" s="16" t="e">
        <f>MID(TEXT(данные!D32,""),33,1)</f>
        <v>#VALUE!</v>
      </c>
      <c r="DI19" s="16"/>
      <c r="DJ19" s="21"/>
      <c r="DK19" s="16" t="e">
        <f>MID(TEXT(данные!D32,""),34,1)</f>
        <v>#VALUE!</v>
      </c>
      <c r="DL19" s="16"/>
      <c r="DM19" s="21"/>
      <c r="DN19" s="16" t="e">
        <f>MID(TEXT(данные!D32,""),35,1)</f>
        <v>#VALUE!</v>
      </c>
      <c r="DO19" s="16"/>
      <c r="DP19" s="21"/>
      <c r="DQ19" s="16" t="e">
        <f>MID(TEXT(данные!D32,""),36,1)</f>
        <v>#VALUE!</v>
      </c>
      <c r="DR19" s="16"/>
      <c r="DS19" s="21"/>
      <c r="DT19" s="16" t="e">
        <f>MID(TEXT(данные!D32,""),37,1)</f>
        <v>#VALUE!</v>
      </c>
      <c r="DU19" s="16"/>
      <c r="DV19" s="21"/>
      <c r="DW19" s="16" t="e">
        <f>MID(TEXT(данные!D32,""),38,1)</f>
        <v>#VALUE!</v>
      </c>
      <c r="DX19" s="16"/>
      <c r="DY19" s="21"/>
      <c r="DZ19" s="16" t="e">
        <f>MID(TEXT(данные!D32,""),39,1)</f>
        <v>#VALUE!</v>
      </c>
      <c r="EA19" s="16"/>
      <c r="EB19" s="21"/>
      <c r="EC19" s="16" t="e">
        <f>MID(TEXT(данные!D32,""),40,1)</f>
        <v>#VALUE!</v>
      </c>
      <c r="ED19" s="16"/>
    </row>
    <row r="20" s="15" customFormat="1" ht="3.75" customHeight="1"/>
    <row r="21" spans="1:92" s="15" customFormat="1" ht="12.75" customHeight="1">
      <c r="A21" s="59" t="s">
        <v>66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 s="16" t="e">
        <f>MID(TEXT(данные!D33,""),2,1)</f>
        <v>#VALUE!</v>
      </c>
      <c r="BV21" s="16"/>
      <c r="BW21" s="21"/>
      <c r="BX21" s="16" t="e">
        <f>MID(TEXT(данные!D33,""),3,1)</f>
        <v>#VALUE!</v>
      </c>
      <c r="BY21" s="16"/>
      <c r="BZ21" s="60" t="s">
        <v>67</v>
      </c>
      <c r="CA21" s="61"/>
      <c r="CJ21" s="16" t="e">
        <f>MID(TEXT(данные!D34,""),2,1)</f>
        <v>#VALUE!</v>
      </c>
      <c r="CK21" s="16"/>
      <c r="CL21" s="21"/>
      <c r="CM21" s="16" t="e">
        <f>MID(TEXT(данные!D34,""),3,1)</f>
        <v>#VALUE!</v>
      </c>
      <c r="CN21" s="16"/>
    </row>
    <row r="22" spans="1:256" s="20" customFormat="1" ht="12.75" customHeight="1">
      <c r="A22" s="20" t="s">
        <v>68</v>
      </c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="15" customFormat="1" ht="3.75" customHeight="1"/>
    <row r="24" spans="1:43" s="15" customFormat="1" ht="12.75" customHeight="1">
      <c r="A24" s="59" t="s">
        <v>69</v>
      </c>
      <c r="B24" s="59"/>
      <c r="C24" s="59"/>
      <c r="D24" s="59"/>
      <c r="E24" s="59"/>
      <c r="F24" s="59"/>
      <c r="H24" s="16" t="e">
        <f>MID(TEXT(данные!D35,""),2,1)</f>
        <v>#VALUE!</v>
      </c>
      <c r="I24" s="16"/>
      <c r="J24" s="21"/>
      <c r="K24" s="16" t="e">
        <f>MID(TEXT(данные!D35,""),3,1)</f>
        <v>#VALUE!</v>
      </c>
      <c r="L24" s="16"/>
      <c r="M24" s="60" t="s">
        <v>70</v>
      </c>
      <c r="N24" s="59"/>
      <c r="O24" s="59"/>
      <c r="P24" s="59"/>
      <c r="Q24" s="59"/>
      <c r="R24" s="59"/>
      <c r="S24" s="59"/>
      <c r="T24" s="59"/>
      <c r="U24" s="61"/>
      <c r="V24" s="16" t="e">
        <f>MID(TEXT(данные!D35,""),5,1)</f>
        <v>#VALUE!</v>
      </c>
      <c r="W24" s="16"/>
      <c r="X24" s="21"/>
      <c r="Y24" s="16" t="e">
        <f>MID(TEXT(данные!D35,""),6,1)</f>
        <v>#VALUE!</v>
      </c>
      <c r="Z24" s="16"/>
      <c r="AA24" s="60" t="s">
        <v>71</v>
      </c>
      <c r="AB24" s="59"/>
      <c r="AC24" s="59"/>
      <c r="AD24" s="59"/>
      <c r="AE24" s="59"/>
      <c r="AF24" s="61"/>
      <c r="AG24" s="16" t="e">
        <f>MID(TEXT(данные!D35,""),8,1)</f>
        <v>#VALUE!</v>
      </c>
      <c r="AH24" s="16"/>
      <c r="AI24" s="21"/>
      <c r="AJ24" s="16" t="e">
        <f>MID(TEXT(данные!D35,""),9,1)</f>
        <v>#VALUE!</v>
      </c>
      <c r="AK24" s="16"/>
      <c r="AM24" s="16" t="e">
        <f>MID(TEXT(данные!D35,""),10,1)</f>
        <v>#VALUE!</v>
      </c>
      <c r="AN24" s="16"/>
      <c r="AO24" s="21"/>
      <c r="AP24" s="16" t="e">
        <f>MID(TEXT(данные!D35,""),11,1)</f>
        <v>#VALUE!</v>
      </c>
      <c r="AQ24" s="16"/>
    </row>
    <row r="25" spans="1:142" s="15" customFormat="1" ht="12.75" customHeight="1">
      <c r="A25" s="59" t="s">
        <v>72</v>
      </c>
      <c r="C25" s="59"/>
      <c r="D25" s="59"/>
      <c r="E25" s="59"/>
      <c r="F25" s="59"/>
      <c r="H25" s="51"/>
      <c r="I25" s="51"/>
      <c r="J25" s="21"/>
      <c r="K25" s="51"/>
      <c r="L25" s="51"/>
      <c r="M25" s="39"/>
      <c r="N25" s="59"/>
      <c r="O25" s="59"/>
      <c r="P25" s="59"/>
      <c r="Q25" s="59"/>
      <c r="R25" s="59"/>
      <c r="S25" s="59"/>
      <c r="T25" s="59"/>
      <c r="U25" s="39"/>
      <c r="V25" s="51"/>
      <c r="W25" s="51"/>
      <c r="X25" s="21"/>
      <c r="Y25" s="51"/>
      <c r="Z25" s="51"/>
      <c r="AA25" s="39"/>
      <c r="AB25" s="59"/>
      <c r="AC25" s="59"/>
      <c r="AD25" s="59"/>
      <c r="AE25" s="59"/>
      <c r="AF25" s="39"/>
      <c r="AG25" s="51"/>
      <c r="AH25" s="51"/>
      <c r="AI25" s="21"/>
      <c r="AJ25" s="51"/>
      <c r="AK25" s="51"/>
      <c r="AM25" s="51"/>
      <c r="AN25" s="51"/>
      <c r="AO25" s="21"/>
      <c r="AP25" s="51"/>
      <c r="AQ25" s="51"/>
      <c r="CQ25" s="15" t="s">
        <v>73</v>
      </c>
      <c r="CX25" s="16" t="e">
        <f>MID(TEXT(данные!D36,""),2,1)</f>
        <v>#VALUE!</v>
      </c>
      <c r="CY25" s="16"/>
      <c r="CZ25" s="21"/>
      <c r="DA25" s="16" t="e">
        <f>MID(TEXT(данные!D36,""),3,1)</f>
        <v>#VALUE!</v>
      </c>
      <c r="DB25" s="16"/>
      <c r="DC25" s="15" t="s">
        <v>74</v>
      </c>
      <c r="DL25" s="16" t="e">
        <f>MID(TEXT(данные!D37,""),2,1)</f>
        <v>#VALUE!</v>
      </c>
      <c r="DM25" s="16"/>
      <c r="DN25" s="21"/>
      <c r="DO25" s="16" t="e">
        <f>MID(TEXT(данные!D37,""),3,1)</f>
        <v>#VALUE!</v>
      </c>
      <c r="DP25" s="16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1:256" s="62" customFormat="1" ht="18.75" customHeight="1">
      <c r="A26" s="62" t="s">
        <v>75</v>
      </c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35:256" s="63" customFormat="1" ht="3" customHeight="1"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90" s="15" customFormat="1" ht="12.75" customHeight="1">
      <c r="A28" s="59" t="s">
        <v>76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F28" s="16" t="e">
        <f>MID(TEXT(данные!D38,""),2,1)</f>
        <v>#VALUE!</v>
      </c>
      <c r="BG28" s="16"/>
      <c r="BH28" s="21"/>
      <c r="BI28" s="16" t="e">
        <f>MID(TEXT(данные!D38,""),3,1)</f>
        <v>#VALUE!</v>
      </c>
      <c r="BJ28" s="16"/>
      <c r="BK28" s="60" t="s">
        <v>67</v>
      </c>
      <c r="BL28" s="39"/>
      <c r="BM28" s="39"/>
      <c r="BN28"/>
      <c r="BO28"/>
      <c r="BP28"/>
      <c r="BQ28"/>
      <c r="BR28"/>
      <c r="BS28"/>
      <c r="BT28"/>
      <c r="BU28"/>
      <c r="BV28" s="16" t="e">
        <f>MID(TEXT(данные!D39,""),2,1)</f>
        <v>#VALUE!</v>
      </c>
      <c r="BW28" s="16"/>
      <c r="BX28" s="21"/>
      <c r="BY28" s="16" t="e">
        <f>MID(TEXT(данные!D39,""),3,1)</f>
        <v>#VALUE!</v>
      </c>
      <c r="BZ28" s="16"/>
      <c r="CA28" s="60" t="s">
        <v>77</v>
      </c>
      <c r="CB28" s="39"/>
      <c r="CC28" s="39"/>
      <c r="CD28" s="39"/>
      <c r="CE28" s="39"/>
      <c r="CF28" s="39"/>
      <c r="CG28" s="39"/>
      <c r="CJ28" s="16" t="e">
        <f>MID(TEXT(данные!D40,""),2,1)</f>
        <v>#VALUE!</v>
      </c>
      <c r="CK28" s="16"/>
      <c r="CL28" s="20"/>
    </row>
    <row r="29" s="15" customFormat="1" ht="3.75" customHeight="1"/>
    <row r="30" spans="1:134" s="15" customFormat="1" ht="12.75" customHeight="1">
      <c r="A30" s="59" t="s">
        <v>78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1"/>
      <c r="BM30" s="16" t="e">
        <f>MID(TEXT(данные!D41,""),2,1)</f>
        <v>#VALUE!</v>
      </c>
      <c r="BN30" s="16"/>
      <c r="BO30" s="21"/>
      <c r="BP30" s="16" t="e">
        <f>MID(TEXT(данные!D41,""),3,1)</f>
        <v>#VALUE!</v>
      </c>
      <c r="BQ30" s="16"/>
      <c r="BR30" s="21"/>
      <c r="BS30" s="16" t="e">
        <f>MID(TEXT(данные!D41,""),4,1)</f>
        <v>#VALUE!</v>
      </c>
      <c r="BT30" s="16"/>
      <c r="BU30" s="21"/>
      <c r="BV30" s="16" t="e">
        <f>MID(TEXT(данные!D41,""),5,1)</f>
        <v>#VALUE!</v>
      </c>
      <c r="BW30" s="16"/>
      <c r="BX30" s="21"/>
      <c r="BY30" s="16" t="e">
        <f>MID(TEXT(данные!D41,""),6,1)</f>
        <v>#VALUE!</v>
      </c>
      <c r="BZ30" s="16"/>
      <c r="CA30" s="21"/>
      <c r="CB30" s="16" t="e">
        <f>MID(TEXT(данные!D41,""),7,1)</f>
        <v>#VALUE!</v>
      </c>
      <c r="CC30" s="16"/>
      <c r="CD30" s="21"/>
      <c r="CE30" s="16" t="e">
        <f>MID(TEXT(данные!D41,""),8,1)</f>
        <v>#VALUE!</v>
      </c>
      <c r="CF30" s="16"/>
      <c r="CH30" s="64" t="s">
        <v>79</v>
      </c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16" t="e">
        <f>LEFT(TEXT(данные!D42,""),1)</f>
        <v>#VALUE!</v>
      </c>
      <c r="DC30" s="16"/>
      <c r="DD30" s="21"/>
      <c r="DE30" s="16" t="e">
        <f>MID(TEXT(данные!D42,""),2,1)</f>
        <v>#VALUE!</v>
      </c>
      <c r="DF30" s="16"/>
      <c r="DG30" s="21"/>
      <c r="DH30" s="16" t="e">
        <f>MID(TEXT(данные!D42,""),3,1)</f>
        <v>#VALUE!</v>
      </c>
      <c r="DI30" s="16"/>
      <c r="DJ30" s="21"/>
      <c r="DK30" s="16" t="e">
        <f>MID(TEXT(данные!D42,""),4,1)</f>
        <v>#VALUE!</v>
      </c>
      <c r="DL30" s="16"/>
      <c r="DM30" s="21"/>
      <c r="DN30" s="16" t="e">
        <f>MID(TEXT(данные!D42,""),5,1)</f>
        <v>#VALUE!</v>
      </c>
      <c r="DO30" s="16"/>
      <c r="DP30" s="21"/>
      <c r="DQ30" s="16" t="e">
        <f>MID(TEXT(данные!D42,""),6,1)</f>
        <v>#VALUE!</v>
      </c>
      <c r="DR30" s="16"/>
      <c r="DS30" s="21"/>
      <c r="DT30" s="16" t="e">
        <f>MID(TEXT(данные!D42,""),7,1)</f>
        <v>#VALUE!</v>
      </c>
      <c r="DU30" s="16"/>
      <c r="DV30" s="21"/>
      <c r="DW30" s="16" t="e">
        <f>MID(TEXT(данные!D42,""),8,1)</f>
        <v>#VALUE!</v>
      </c>
      <c r="DX30" s="16"/>
      <c r="DY30" s="21"/>
      <c r="DZ30" s="16" t="e">
        <f>MID(TEXT(данные!D42,""),9,1)</f>
        <v>#VALUE!</v>
      </c>
      <c r="EA30" s="16"/>
      <c r="EB30" s="21"/>
      <c r="EC30" s="16" t="e">
        <f>MID(TEXT(данные!D42,""),10,1)</f>
        <v>#VALUE!</v>
      </c>
      <c r="ED30" s="16"/>
    </row>
    <row r="31" spans="1:110" s="15" customFormat="1" ht="7.5" customHeight="1">
      <c r="A31" s="28" t="s">
        <v>58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4"/>
      <c r="BL31" s="24"/>
      <c r="CH31" s="46" t="s">
        <v>80</v>
      </c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</row>
    <row r="32" s="15" customFormat="1" ht="3.75" customHeight="1"/>
    <row r="33" spans="1:134" s="15" customFormat="1" ht="12.75" customHeight="1">
      <c r="A33" s="29" t="s">
        <v>81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I33" s="16" t="e">
        <f>LEFT(TEXT(данные!D43,""),1)</f>
        <v>#VALUE!</v>
      </c>
      <c r="AJ33" s="16"/>
      <c r="AK33" s="21"/>
      <c r="AL33" s="16" t="e">
        <f>MID(TEXT(данные!D43,""),2,1)</f>
        <v>#VALUE!</v>
      </c>
      <c r="AM33" s="16"/>
      <c r="AN33" s="43" t="s">
        <v>58</v>
      </c>
      <c r="AO33" s="43"/>
      <c r="AP33" s="43"/>
      <c r="AQ33" s="43"/>
      <c r="AR33" s="43"/>
      <c r="AS33" s="43"/>
      <c r="AT33" s="43"/>
      <c r="AU33" s="43"/>
      <c r="AV33" s="16" t="e">
        <f>MID(TEXT(данные!D44,""),2,1)</f>
        <v>#VALUE!</v>
      </c>
      <c r="AW33" s="16"/>
      <c r="AX33" s="21"/>
      <c r="AY33" s="16" t="e">
        <f>MID(TEXT(данные!D44,""),3,1)</f>
        <v>#VALUE!</v>
      </c>
      <c r="AZ33" s="16"/>
      <c r="BA33" s="21"/>
      <c r="BB33" s="16" t="e">
        <f>MID(TEXT(данные!D44,""),3,1)</f>
        <v>#VALUE!</v>
      </c>
      <c r="BC33" s="16"/>
      <c r="BD33" s="21"/>
      <c r="BE33" s="16" t="e">
        <f>MID(TEXT(данные!D44,""),4,1)</f>
        <v>#VALUE!</v>
      </c>
      <c r="BF33" s="16"/>
      <c r="BG33" s="21"/>
      <c r="BH33" s="16" t="e">
        <f>MID(TEXT(данные!D44,""),5,1)</f>
        <v>#VALUE!</v>
      </c>
      <c r="BI33" s="16"/>
      <c r="BJ33" s="21"/>
      <c r="BK33" s="16" t="e">
        <f>MID(TEXT(данные!D44,""),6,1)</f>
        <v>#VALUE!</v>
      </c>
      <c r="BL33" s="16"/>
      <c r="BM33" s="21"/>
      <c r="BN33" s="16" t="e">
        <f>MID(TEXT(данные!D44,""),7,1)</f>
        <v>#VALUE!</v>
      </c>
      <c r="BO33" s="16"/>
      <c r="CE33" s="27" t="s">
        <v>82</v>
      </c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U33" s="16" t="e">
        <f>MID(TEXT(данные!D45,""),2,1)</f>
        <v>#VALUE!</v>
      </c>
      <c r="CV33" s="16"/>
      <c r="CW33" s="21"/>
      <c r="CX33" s="16" t="e">
        <f>MID(TEXT(данные!D45,""),3,1)</f>
        <v>#VALUE!</v>
      </c>
      <c r="CY33" s="16"/>
      <c r="CZ33" s="43" t="s">
        <v>70</v>
      </c>
      <c r="DA33" s="43"/>
      <c r="DB33" s="43"/>
      <c r="DC33" s="43"/>
      <c r="DD33" s="43"/>
      <c r="DE33" s="43"/>
      <c r="DF33" s="43"/>
      <c r="DG33" s="43"/>
      <c r="DH33" s="43"/>
      <c r="DI33" s="16" t="e">
        <f>MID(TEXT(данные!D45,""),5,1)</f>
        <v>#VALUE!</v>
      </c>
      <c r="DJ33" s="16"/>
      <c r="DL33" s="16" t="e">
        <f>MID(TEXT(данные!D45,""),6,1)</f>
        <v>#VALUE!</v>
      </c>
      <c r="DM33" s="16"/>
      <c r="DN33" s="43" t="s">
        <v>71</v>
      </c>
      <c r="DO33" s="43"/>
      <c r="DP33" s="43"/>
      <c r="DQ33" s="43"/>
      <c r="DR33" s="43"/>
      <c r="DS33" s="43"/>
      <c r="DT33" s="16" t="e">
        <f>MID(TEXT(данные!D45,""),8,1)</f>
        <v>#VALUE!</v>
      </c>
      <c r="DU33" s="16"/>
      <c r="DV33" s="21"/>
      <c r="DW33" s="16" t="e">
        <f>MID(TEXT(данные!D45,""),9,1)</f>
        <v>#VALUE!</v>
      </c>
      <c r="DX33" s="16"/>
      <c r="DZ33" s="16" t="e">
        <f>MID(TEXT(данные!D45,""),10,1)</f>
        <v>#VALUE!</v>
      </c>
      <c r="EA33" s="16"/>
      <c r="EB33" s="21"/>
      <c r="EC33" s="16" t="e">
        <f>MID(TEXT(данные!D45,""),11,1)</f>
        <v>#VALUE!</v>
      </c>
      <c r="ED33" s="16"/>
    </row>
    <row r="34" s="15" customFormat="1" ht="3.75" customHeight="1"/>
    <row r="35" spans="1:65" s="15" customFormat="1" ht="12.75" customHeight="1">
      <c r="A35" s="47" t="s">
        <v>83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16" t="e">
        <f>MID(TEXT(данные!D46,""),2,1)</f>
        <v>#VALUE!</v>
      </c>
      <c r="AF35" s="16"/>
      <c r="AG35" s="21"/>
      <c r="AH35" s="16" t="e">
        <f>MID(TEXT(данные!D46,""),3,1)</f>
        <v>#VALUE!</v>
      </c>
      <c r="AI35" s="16"/>
      <c r="AJ35" s="65" t="s">
        <v>70</v>
      </c>
      <c r="AK35" s="65"/>
      <c r="AL35" s="65"/>
      <c r="AM35" s="65"/>
      <c r="AN35" s="65"/>
      <c r="AO35" s="65"/>
      <c r="AP35" s="65"/>
      <c r="AQ35" s="65"/>
      <c r="AR35" s="16" t="e">
        <f>MID(TEXT(данные!D46,""),5,1)</f>
        <v>#VALUE!</v>
      </c>
      <c r="AS35" s="16"/>
      <c r="AU35" s="16" t="e">
        <f>MID(TEXT(данные!D46,""),6,1)</f>
        <v>#VALUE!</v>
      </c>
      <c r="AV35" s="16"/>
      <c r="AW35" s="65" t="s">
        <v>71</v>
      </c>
      <c r="AX35" s="65"/>
      <c r="AY35" s="65"/>
      <c r="AZ35" s="65"/>
      <c r="BA35" s="65"/>
      <c r="BB35" s="65"/>
      <c r="BC35" s="16" t="e">
        <f>MID(TEXT(данные!D46,""),8,1)</f>
        <v>#VALUE!</v>
      </c>
      <c r="BD35" s="16"/>
      <c r="BE35" s="21"/>
      <c r="BF35" s="16" t="e">
        <f>MID(TEXT(данные!D46,""),9,1)</f>
        <v>#VALUE!</v>
      </c>
      <c r="BG35" s="16"/>
      <c r="BI35" s="16" t="e">
        <f>MID(TEXT(данные!D46,""),10,1)</f>
        <v>#VALUE!</v>
      </c>
      <c r="BJ35" s="16"/>
      <c r="BK35" s="21"/>
      <c r="BL35" s="16" t="e">
        <f>MID(TEXT(данные!D46,""),11,1)</f>
        <v>#VALUE!</v>
      </c>
      <c r="BM35" s="16"/>
    </row>
    <row r="36" s="15" customFormat="1" ht="3.75" customHeight="1"/>
    <row r="37" spans="1:134" s="15" customFormat="1" ht="12.75" customHeight="1">
      <c r="A37" s="47" t="s">
        <v>84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16" t="e">
        <f>LEFT(TEXT(данные!D47,""),1)</f>
        <v>#VALUE!</v>
      </c>
      <c r="AC37" s="16"/>
      <c r="AD37" s="21"/>
      <c r="AE37" s="16" t="e">
        <f>MID(TEXT(данные!D47,""),2,1)</f>
        <v>#VALUE!</v>
      </c>
      <c r="AF37" s="16"/>
      <c r="AG37" s="21"/>
      <c r="AH37" s="16" t="e">
        <f>MID(TEXT(данные!D47,""),3,1)</f>
        <v>#VALUE!</v>
      </c>
      <c r="AI37" s="16"/>
      <c r="AJ37" s="21"/>
      <c r="AK37" s="16" t="e">
        <f>MID(TEXT(данные!D47,""),4,1)</f>
        <v>#VALUE!</v>
      </c>
      <c r="AL37" s="16"/>
      <c r="AM37" s="21"/>
      <c r="AN37" s="16" t="e">
        <f>MID(TEXT(данные!D47,""),5,1)</f>
        <v>#VALUE!</v>
      </c>
      <c r="AO37" s="16"/>
      <c r="AP37" s="21"/>
      <c r="AQ37" s="16" t="e">
        <f>MID(TEXT(данные!D47,""),6,1)</f>
        <v>#VALUE!</v>
      </c>
      <c r="AR37" s="16"/>
      <c r="AS37" s="21"/>
      <c r="AT37" s="16" t="e">
        <f>MID(TEXT(данные!D47,""),7,1)</f>
        <v>#VALUE!</v>
      </c>
      <c r="AU37" s="16"/>
      <c r="AV37" s="21"/>
      <c r="AW37" s="16" t="e">
        <f>MID(TEXT(данные!D47,""),8,1)</f>
        <v>#VALUE!</v>
      </c>
      <c r="AX37" s="16"/>
      <c r="AY37" s="21"/>
      <c r="AZ37" s="16" t="e">
        <f>MID(TEXT(данные!D47,""),9,1)</f>
        <v>#VALUE!</v>
      </c>
      <c r="BA37" s="16"/>
      <c r="BB37" s="21"/>
      <c r="BC37" s="16" t="e">
        <f>MID(TEXT(данные!D47,""),10,1)</f>
        <v>#VALUE!</v>
      </c>
      <c r="BD37" s="16"/>
      <c r="BE37" s="21"/>
      <c r="BF37" s="16" t="e">
        <f>MID(TEXT(данные!D47,""),11,1)</f>
        <v>#VALUE!</v>
      </c>
      <c r="BG37" s="16"/>
      <c r="BH37" s="21"/>
      <c r="BI37" s="16" t="e">
        <f>MID(TEXT(данные!D47,""),12,1)</f>
        <v>#VALUE!</v>
      </c>
      <c r="BJ37" s="16"/>
      <c r="BK37" s="21"/>
      <c r="BL37" s="16" t="e">
        <f>MID(TEXT(данные!D47,""),13,1)</f>
        <v>#VALUE!</v>
      </c>
      <c r="BM37" s="16"/>
      <c r="BN37" s="21"/>
      <c r="BO37" s="16" t="e">
        <f>MID(TEXT(данные!D47,""),14,1)</f>
        <v>#VALUE!</v>
      </c>
      <c r="BP37" s="16"/>
      <c r="BQ37" s="21"/>
      <c r="BR37" s="16" t="e">
        <f>MID(TEXT(данные!D47,""),15,1)</f>
        <v>#VALUE!</v>
      </c>
      <c r="BS37" s="16"/>
      <c r="BT37" s="21"/>
      <c r="BU37" s="16" t="e">
        <f>MID(TEXT(данные!D47,""),16,1)</f>
        <v>#VALUE!</v>
      </c>
      <c r="BV37" s="16"/>
      <c r="BW37" s="21"/>
      <c r="BX37" s="16" t="e">
        <f>MID(TEXT(данные!D47,""),17,1)</f>
        <v>#VALUE!</v>
      </c>
      <c r="BY37" s="16"/>
      <c r="BZ37" s="21"/>
      <c r="CA37" s="16" t="e">
        <f>MID(TEXT(данные!D47,""),18,1)</f>
        <v>#VALUE!</v>
      </c>
      <c r="CB37" s="16"/>
      <c r="CC37" s="21"/>
      <c r="CD37" s="16" t="e">
        <f>MID(TEXT(данные!D47,""),19,1)</f>
        <v>#VALUE!</v>
      </c>
      <c r="CE37" s="16"/>
      <c r="CF37" s="21"/>
      <c r="CG37" s="16" t="e">
        <f>MID(TEXT(данные!D47,""),20,1)</f>
        <v>#VALUE!</v>
      </c>
      <c r="CH37" s="16"/>
      <c r="CI37" s="21"/>
      <c r="CJ37" s="16" t="e">
        <f>MID(TEXT(данные!D47,""),21,1)</f>
        <v>#VALUE!</v>
      </c>
      <c r="CK37" s="16"/>
      <c r="CL37" s="21"/>
      <c r="CM37" s="16" t="e">
        <f>MID(TEXT(данные!D47,""),22,1)</f>
        <v>#VALUE!</v>
      </c>
      <c r="CN37" s="16"/>
      <c r="CO37" s="21"/>
      <c r="CP37" s="16" t="e">
        <f>MID(TEXT(данные!D47,""),23,1)</f>
        <v>#VALUE!</v>
      </c>
      <c r="CQ37" s="16"/>
      <c r="CR37" s="21"/>
      <c r="CS37" s="16" t="e">
        <f>MID(TEXT(данные!D47,""),24,1)</f>
        <v>#VALUE!</v>
      </c>
      <c r="CT37" s="16"/>
      <c r="CU37" s="21"/>
      <c r="CV37" s="16" t="e">
        <f>MID(TEXT(данные!D47,""),25,1)</f>
        <v>#VALUE!</v>
      </c>
      <c r="CW37" s="16"/>
      <c r="CX37" s="21"/>
      <c r="CY37" s="16" t="e">
        <f>MID(TEXT(данные!D47,""),26,1)</f>
        <v>#VALUE!</v>
      </c>
      <c r="CZ37" s="16"/>
      <c r="DA37" s="21"/>
      <c r="DB37" s="16" t="e">
        <f>MID(TEXT(данные!D47,""),27,1)</f>
        <v>#VALUE!</v>
      </c>
      <c r="DC37" s="16"/>
      <c r="DD37" s="21"/>
      <c r="DE37" s="16" t="e">
        <f>MID(TEXT(данные!D47,""),28,1)</f>
        <v>#VALUE!</v>
      </c>
      <c r="DF37" s="16"/>
      <c r="DG37" s="21"/>
      <c r="DH37" s="16" t="e">
        <f>MID(TEXT(данные!D47,""),29,1)</f>
        <v>#VALUE!</v>
      </c>
      <c r="DI37" s="16"/>
      <c r="DJ37" s="21"/>
      <c r="DK37" s="16" t="e">
        <f>MID(TEXT(данные!D47,""),30,1)</f>
        <v>#VALUE!</v>
      </c>
      <c r="DL37" s="16"/>
      <c r="DM37" s="21"/>
      <c r="DN37" s="16" t="e">
        <f>MID(TEXT(данные!D47,""),31,1)</f>
        <v>#VALUE!</v>
      </c>
      <c r="DO37" s="16"/>
      <c r="DP37" s="21"/>
      <c r="DQ37" s="16" t="e">
        <f>MID(TEXT(данные!D47,""),32,1)</f>
        <v>#VALUE!</v>
      </c>
      <c r="DR37" s="16"/>
      <c r="DS37" s="21"/>
      <c r="DT37" s="16" t="e">
        <f>MID(TEXT(данные!D47,""),33,1)</f>
        <v>#VALUE!</v>
      </c>
      <c r="DU37" s="16"/>
      <c r="DV37" s="21"/>
      <c r="DW37" s="16" t="e">
        <f>MID(TEXT(данные!D47,""),34,1)</f>
        <v>#VALUE!</v>
      </c>
      <c r="DX37" s="16"/>
      <c r="DY37" s="21"/>
      <c r="DZ37" s="16" t="e">
        <f>MID(TEXT(данные!D47,""),35,1)</f>
        <v>#VALUE!</v>
      </c>
      <c r="EA37" s="16"/>
      <c r="EB37" s="21"/>
      <c r="EC37" s="16" t="e">
        <f>MID(TEXT(данные!D47,""),36,1)</f>
        <v>#VALUE!</v>
      </c>
      <c r="ED37" s="16"/>
    </row>
    <row r="38" s="15" customFormat="1" ht="3.75" customHeight="1"/>
    <row r="39" spans="1:134" s="15" customFormat="1" ht="12.75" customHeight="1">
      <c r="A39" s="47" t="s">
        <v>85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16" t="e">
        <f>LEFT(TEXT(данные!D48,""),1)</f>
        <v>#VALUE!</v>
      </c>
      <c r="AU39" s="16"/>
      <c r="AV39" s="21"/>
      <c r="AW39" s="16" t="e">
        <f>MID(TEXT(данные!D48,""),2,1)</f>
        <v>#VALUE!</v>
      </c>
      <c r="AX39" s="16"/>
      <c r="AY39" s="21"/>
      <c r="AZ39" s="16" t="e">
        <f>MID(TEXT(данные!D48,""),3,1)</f>
        <v>#VALUE!</v>
      </c>
      <c r="BA39" s="16"/>
      <c r="BB39" s="21"/>
      <c r="BC39" s="16" t="e">
        <f>MID(TEXT(данные!D48,""),4,1)</f>
        <v>#VALUE!</v>
      </c>
      <c r="BD39" s="16"/>
      <c r="BE39" s="21"/>
      <c r="BF39" s="16" t="e">
        <f>MID(TEXT(данные!D48,""),5,1)</f>
        <v>#VALUE!</v>
      </c>
      <c r="BG39" s="16"/>
      <c r="BH39" s="21"/>
      <c r="BI39" s="16" t="e">
        <f>MID(TEXT(данные!D48,""),6,1)</f>
        <v>#VALUE!</v>
      </c>
      <c r="BJ39" s="16"/>
      <c r="BK39" s="21"/>
      <c r="BL39" s="16" t="e">
        <f>MID(TEXT(данные!D48,""),7,1)</f>
        <v>#VALUE!</v>
      </c>
      <c r="BM39" s="16"/>
      <c r="BN39" s="21"/>
      <c r="BO39" s="16" t="e">
        <f>MID(TEXT(данные!D48,""),8,1)</f>
        <v>#VALUE!</v>
      </c>
      <c r="BP39" s="16"/>
      <c r="BQ39" s="21"/>
      <c r="BR39" s="16" t="e">
        <f>MID(TEXT(данные!D48,""),9,1)</f>
        <v>#VALUE!</v>
      </c>
      <c r="BS39" s="16"/>
      <c r="BT39" s="21"/>
      <c r="BU39" s="16" t="e">
        <f>MID(TEXT(данные!D48,""),10,1)</f>
        <v>#VALUE!</v>
      </c>
      <c r="BV39" s="16"/>
      <c r="BW39" s="21"/>
      <c r="BX39" s="16" t="e">
        <f>MID(TEXT(данные!D48,""),11,1)</f>
        <v>#VALUE!</v>
      </c>
      <c r="BY39" s="16"/>
      <c r="BZ39" s="21"/>
      <c r="CA39" s="16" t="e">
        <f>MID(TEXT(данные!D48,""),12,1)</f>
        <v>#VALUE!</v>
      </c>
      <c r="CB39" s="16"/>
      <c r="CC39" s="21"/>
      <c r="CD39" s="16" t="e">
        <f>MID(TEXT(данные!D48,""),13,1)</f>
        <v>#VALUE!</v>
      </c>
      <c r="CE39" s="16"/>
      <c r="CF39" s="21"/>
      <c r="CG39" s="16" t="e">
        <f>MID(TEXT(данные!D48,""),14,1)</f>
        <v>#VALUE!</v>
      </c>
      <c r="CH39" s="16"/>
      <c r="CI39" s="21"/>
      <c r="CJ39" s="16" t="e">
        <f>MID(TEXT(данные!D48,""),15,1)</f>
        <v>#VALUE!</v>
      </c>
      <c r="CK39" s="16"/>
      <c r="CL39" s="21"/>
      <c r="CM39" s="16" t="e">
        <f>MID(TEXT(данные!D48,""),16,1)</f>
        <v>#VALUE!</v>
      </c>
      <c r="CN39" s="16"/>
      <c r="CO39" s="21"/>
      <c r="CP39" s="16" t="e">
        <f>MID(TEXT(данные!D48,""),17,1)</f>
        <v>#VALUE!</v>
      </c>
      <c r="CQ39" s="16"/>
      <c r="CR39" s="21"/>
      <c r="CS39" s="16" t="e">
        <f>MID(TEXT(данные!D48,""),18,1)</f>
        <v>#VALUE!</v>
      </c>
      <c r="CT39" s="16"/>
      <c r="CU39" s="21"/>
      <c r="CV39" s="16" t="e">
        <f>MID(TEXT(данные!D48,""),19,1)</f>
        <v>#VALUE!</v>
      </c>
      <c r="CW39" s="16"/>
      <c r="CX39" s="21"/>
      <c r="CY39" s="16" t="e">
        <f>MID(TEXT(данные!D48,""),20,1)</f>
        <v>#VALUE!</v>
      </c>
      <c r="CZ39" s="16"/>
      <c r="DA39" s="21"/>
      <c r="DB39" s="16" t="e">
        <f>MID(TEXT(данные!D48,""),21,1)</f>
        <v>#VALUE!</v>
      </c>
      <c r="DC39" s="16"/>
      <c r="DD39" s="21"/>
      <c r="DE39" s="16" t="e">
        <f>MID(TEXT(данные!D48,""),22,1)</f>
        <v>#VALUE!</v>
      </c>
      <c r="DF39" s="16"/>
      <c r="DG39" s="21"/>
      <c r="DH39" s="16" t="e">
        <f>MID(TEXT(данные!D48,""),23,1)</f>
        <v>#VALUE!</v>
      </c>
      <c r="DI39" s="16"/>
      <c r="DJ39" s="21"/>
      <c r="DK39" s="16" t="e">
        <f>MID(TEXT(данные!D48,""),24,1)</f>
        <v>#VALUE!</v>
      </c>
      <c r="DL39" s="16"/>
      <c r="DM39" s="21"/>
      <c r="DN39" s="16" t="e">
        <f>MID(TEXT(данные!D48,""),25,1)</f>
        <v>#VALUE!</v>
      </c>
      <c r="DO39" s="16"/>
      <c r="DP39" s="21"/>
      <c r="DQ39" s="16" t="e">
        <f>MID(TEXT(данные!D48,""),26,1)</f>
        <v>#VALUE!</v>
      </c>
      <c r="DR39" s="16"/>
      <c r="DS39" s="21"/>
      <c r="DT39" s="16" t="e">
        <f>MID(TEXT(данные!D48,""),27,1)</f>
        <v>#VALUE!</v>
      </c>
      <c r="DU39" s="16"/>
      <c r="DV39" s="21"/>
      <c r="DW39" s="16" t="e">
        <f>MID(TEXT(данные!D48,""),28,1)</f>
        <v>#VALUE!</v>
      </c>
      <c r="DX39" s="16"/>
      <c r="DY39" s="21"/>
      <c r="DZ39" s="16" t="e">
        <f>MID(TEXT(данные!D48,""),29,1)</f>
        <v>#VALUE!</v>
      </c>
      <c r="EA39" s="16"/>
      <c r="EB39" s="21"/>
      <c r="EC39" s="16" t="e">
        <f>MID(TEXT(данные!D48,""),30,1)</f>
        <v>#VALUE!</v>
      </c>
      <c r="ED39" s="16"/>
    </row>
    <row r="40" s="15" customFormat="1" ht="3.75" customHeight="1"/>
    <row r="41" spans="1:86" s="15" customFormat="1" ht="12.75" customHeight="1">
      <c r="A41" s="20" t="s">
        <v>86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66" t="s">
        <v>69</v>
      </c>
      <c r="AR41" s="66"/>
      <c r="AS41" s="66"/>
      <c r="AT41" s="66"/>
      <c r="AU41" s="66"/>
      <c r="AV41" s="66"/>
      <c r="AW41" s="66"/>
      <c r="AX41" s="66"/>
      <c r="AY41" s="66"/>
      <c r="AZ41" s="16" t="e">
        <f>MID(TEXT(данные!D49,""),2,1)</f>
        <v>#VALUE!</v>
      </c>
      <c r="BA41" s="16"/>
      <c r="BB41" s="21"/>
      <c r="BC41" s="16" t="e">
        <f>MID(TEXT(данные!D49,""),3,1)</f>
        <v>#VALUE!</v>
      </c>
      <c r="BD41" s="16"/>
      <c r="BE41" s="65" t="s">
        <v>70</v>
      </c>
      <c r="BF41" s="65"/>
      <c r="BG41" s="65"/>
      <c r="BH41" s="65"/>
      <c r="BI41" s="65"/>
      <c r="BJ41" s="65"/>
      <c r="BK41" s="65"/>
      <c r="BL41" s="65"/>
      <c r="BM41" s="16" t="e">
        <f>MID(TEXT(данные!D49,""),5,1)</f>
        <v>#VALUE!</v>
      </c>
      <c r="BN41" s="16"/>
      <c r="BP41" s="16" t="e">
        <f>MID(TEXT(данные!D49,""),6,1)</f>
        <v>#VALUE!</v>
      </c>
      <c r="BQ41" s="16"/>
      <c r="BR41" s="43" t="s">
        <v>71</v>
      </c>
      <c r="BS41" s="43"/>
      <c r="BT41" s="43"/>
      <c r="BU41" s="43"/>
      <c r="BV41" s="43"/>
      <c r="BW41" s="43"/>
      <c r="BX41" s="16" t="e">
        <f>MID(TEXT(данные!D49,""),8,1)</f>
        <v>#VALUE!</v>
      </c>
      <c r="BY41" s="16"/>
      <c r="BZ41" s="21"/>
      <c r="CA41" s="16" t="e">
        <f>MID(TEXT(данные!D49,""),9,1)</f>
        <v>#VALUE!</v>
      </c>
      <c r="CB41" s="16"/>
      <c r="CD41" s="16" t="e">
        <f>MID(TEXT(данные!D49,""),10,1)</f>
        <v>#VALUE!</v>
      </c>
      <c r="CE41" s="16"/>
      <c r="CF41" s="21"/>
      <c r="CG41" s="16" t="e">
        <f>MID(TEXT(данные!D49,""),11,1)</f>
        <v>#VALUE!</v>
      </c>
      <c r="CH41" s="16"/>
    </row>
    <row r="42" s="15" customFormat="1" ht="3.75" customHeight="1"/>
    <row r="43" spans="1:134" s="15" customFormat="1" ht="12.75" customHeight="1">
      <c r="A43" s="20" t="s">
        <v>87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W43" s="16" t="e">
        <f>LEFT(TEXT(данные!D50,""),1)</f>
        <v>#VALUE!</v>
      </c>
      <c r="AX43" s="16"/>
      <c r="AY43" s="21"/>
      <c r="AZ43" s="16" t="e">
        <f>MID(TEXT(данные!D50,""),2,1)</f>
        <v>#VALUE!</v>
      </c>
      <c r="BA43" s="16"/>
      <c r="BB43" s="21"/>
      <c r="BC43" s="16" t="e">
        <f>MID(TEXT(данные!D50,""),3,1)</f>
        <v>#VALUE!</v>
      </c>
      <c r="BD43" s="16"/>
      <c r="BE43" s="21"/>
      <c r="BF43" s="16" t="e">
        <f>MID(TEXT(данные!D50,""),4,1)</f>
        <v>#VALUE!</v>
      </c>
      <c r="BG43" s="16"/>
      <c r="BH43" s="21"/>
      <c r="BI43" s="16" t="e">
        <f>MID(TEXT(данные!D50,""),5,1)</f>
        <v>#VALUE!</v>
      </c>
      <c r="BJ43" s="16"/>
      <c r="BK43" s="21"/>
      <c r="BL43" s="16" t="e">
        <f>MID(TEXT(данные!D50,""),6,1)</f>
        <v>#VALUE!</v>
      </c>
      <c r="BM43" s="16"/>
      <c r="BN43" s="21"/>
      <c r="BO43" s="16" t="e">
        <f>MID(TEXT(данные!D50,""),7,1)</f>
        <v>#VALUE!</v>
      </c>
      <c r="BP43" s="16"/>
      <c r="BQ43" s="21"/>
      <c r="BR43" s="16" t="e">
        <f>MID(TEXT(данные!D50,""),8,1)</f>
        <v>#VALUE!</v>
      </c>
      <c r="BS43" s="16"/>
      <c r="BT43" s="21"/>
      <c r="BU43" s="16" t="e">
        <f>MID(TEXT(данные!D50,""),9,1)</f>
        <v>#VALUE!</v>
      </c>
      <c r="BV43" s="16"/>
      <c r="BW43" s="21"/>
      <c r="BX43" s="16" t="e">
        <f>MID(TEXT(данные!D50,""),10,1)</f>
        <v>#VALUE!</v>
      </c>
      <c r="BY43" s="16"/>
      <c r="BZ43" s="21"/>
      <c r="CA43" s="16" t="e">
        <f>MID(TEXT(данные!D50,""),11,1)</f>
        <v>#VALUE!</v>
      </c>
      <c r="CB43" s="16"/>
      <c r="CC43" s="21"/>
      <c r="CD43" s="16" t="e">
        <f>MID(TEXT(данные!D50,""),12,1)</f>
        <v>#VALUE!</v>
      </c>
      <c r="CE43" s="16"/>
      <c r="CF43" s="21"/>
      <c r="CG43" s="16" t="e">
        <f>MID(TEXT(данные!D50,""),13,1)</f>
        <v>#VALUE!</v>
      </c>
      <c r="CH43" s="16"/>
      <c r="CI43" s="21"/>
      <c r="CJ43" s="16" t="e">
        <f>MID(TEXT(данные!D50,""),14,1)</f>
        <v>#VALUE!</v>
      </c>
      <c r="CK43" s="16"/>
      <c r="CL43" s="21"/>
      <c r="CM43" s="16" t="e">
        <f>MID(TEXT(данные!D50,""),15,1)</f>
        <v>#VALUE!</v>
      </c>
      <c r="CN43" s="16"/>
      <c r="CO43" s="21"/>
      <c r="CP43" s="16" t="e">
        <f>MID(TEXT(данные!D50,""),16,1)</f>
        <v>#VALUE!</v>
      </c>
      <c r="CQ43" s="16"/>
      <c r="CR43" s="21"/>
      <c r="CS43" s="16" t="e">
        <f>MID(TEXT(данные!D50,""),17,1)</f>
        <v>#VALUE!</v>
      </c>
      <c r="CT43" s="16"/>
      <c r="CU43" s="21"/>
      <c r="CV43" s="16" t="e">
        <f>MID(TEXT(данные!D50,""),18,1)</f>
        <v>#VALUE!</v>
      </c>
      <c r="CW43" s="16"/>
      <c r="CX43" s="21"/>
      <c r="CY43" s="16" t="e">
        <f>MID(TEXT(данные!D50,""),19,1)</f>
        <v>#VALUE!</v>
      </c>
      <c r="CZ43" s="16"/>
      <c r="DA43" s="21"/>
      <c r="DB43" s="16" t="e">
        <f>MID(TEXT(данные!D50,""),20,1)</f>
        <v>#VALUE!</v>
      </c>
      <c r="DC43" s="16"/>
      <c r="DD43" s="21"/>
      <c r="DE43" s="16" t="e">
        <f>MID(TEXT(данные!D50,""),21,1)</f>
        <v>#VALUE!</v>
      </c>
      <c r="DF43" s="16"/>
      <c r="DG43" s="21"/>
      <c r="DH43" s="16" t="e">
        <f>MID(TEXT(данные!D50,""),22,1)</f>
        <v>#VALUE!</v>
      </c>
      <c r="DI43" s="16"/>
      <c r="DJ43" s="21"/>
      <c r="DK43" s="16" t="e">
        <f>MID(TEXT(данные!D50,""),23,1)</f>
        <v>#VALUE!</v>
      </c>
      <c r="DL43" s="16"/>
      <c r="DM43" s="21"/>
      <c r="DN43" s="16" t="e">
        <f>MID(TEXT(данные!D50,""),24,1)</f>
        <v>#VALUE!</v>
      </c>
      <c r="DO43" s="16"/>
      <c r="DP43" s="21"/>
      <c r="DQ43" s="16" t="e">
        <f>MID(TEXT(данные!D50,""),25,1)</f>
        <v>#VALUE!</v>
      </c>
      <c r="DR43" s="16"/>
      <c r="DS43" s="21"/>
      <c r="DT43" s="16" t="e">
        <f>MID(TEXT(данные!D50,""),26,1)</f>
        <v>#VALUE!</v>
      </c>
      <c r="DU43" s="16"/>
      <c r="DV43" s="21"/>
      <c r="DW43" s="16" t="e">
        <f>MID(TEXT(данные!D50,""),27,1)</f>
        <v>#VALUE!</v>
      </c>
      <c r="DX43" s="16"/>
      <c r="DY43" s="21"/>
      <c r="DZ43" s="16" t="e">
        <f>MID(TEXT(данные!D50,""),28,1)</f>
        <v>#VALUE!</v>
      </c>
      <c r="EA43" s="16"/>
      <c r="EB43" s="21"/>
      <c r="EC43" s="16" t="e">
        <f>MID(TEXT(данные!D50,""),29,1)</f>
        <v>#VALUE!</v>
      </c>
      <c r="ED43" s="16"/>
    </row>
    <row r="44" s="15" customFormat="1" ht="3" customHeight="1"/>
    <row r="45" spans="1:256" s="20" customFormat="1" ht="12.75" customHeight="1">
      <c r="A45" s="20" t="s">
        <v>88</v>
      </c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134" s="15" customFormat="1" ht="13.5" customHeight="1">
      <c r="A46" s="47" t="s">
        <v>89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67" t="s">
        <v>90</v>
      </c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</row>
    <row r="47" spans="1:134" s="15" customFormat="1" ht="12.75" customHeight="1">
      <c r="A47" s="15" t="s">
        <v>91</v>
      </c>
      <c r="H47" s="21"/>
      <c r="I47" s="68" t="str">
        <f>данные!D51</f>
        <v>иванова марья петровна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</row>
    <row r="48" spans="1:134" s="15" customFormat="1" ht="12.75" customHeight="1">
      <c r="A48" s="29" t="s">
        <v>92</v>
      </c>
      <c r="B48" s="29"/>
      <c r="C48" s="29"/>
      <c r="D48" s="29"/>
      <c r="E48" s="29"/>
      <c r="F48" s="29"/>
      <c r="G48" s="29"/>
      <c r="H48" s="69" t="str">
        <f>IF((данные!D52&gt;0),данные!D52,"")</f>
        <v>27 25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 t="s">
        <v>93</v>
      </c>
      <c r="U48" s="70"/>
      <c r="V48" s="70"/>
      <c r="W48" s="70"/>
      <c r="X48" s="70"/>
      <c r="Y48" s="70"/>
      <c r="Z48" s="70"/>
      <c r="AA48" s="70"/>
      <c r="AB48" s="71">
        <f>IF((данные!D53&gt;0),данные!D53,"")</f>
        <v>123456</v>
      </c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2" t="s">
        <v>94</v>
      </c>
      <c r="AT48" s="72"/>
      <c r="AU48" s="72"/>
      <c r="AV48" s="72"/>
      <c r="AW48" s="72"/>
      <c r="AX48" s="72"/>
      <c r="AY48" s="72"/>
      <c r="AZ48" s="72"/>
      <c r="BA48" s="72"/>
      <c r="BB48" s="71">
        <f>IF((данные!D54&gt;0),данные!D54,"")</f>
        <v>15</v>
      </c>
      <c r="BC48" s="71"/>
      <c r="BD48" s="71"/>
      <c r="BE48" s="71"/>
      <c r="BF48" s="71"/>
      <c r="BG48" s="21" t="s">
        <v>95</v>
      </c>
      <c r="BH48" s="21"/>
      <c r="BI48" s="21"/>
      <c r="BJ48" s="71" t="str">
        <f>IF((данные!D55&gt;0),данные!D55,"")</f>
        <v>января</v>
      </c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21"/>
      <c r="BY48" s="71">
        <f>IF((данные!D56&gt;0),данные!D56,"")</f>
        <v>1983</v>
      </c>
      <c r="BZ48" s="71"/>
      <c r="CA48" s="71"/>
      <c r="CB48" s="71"/>
      <c r="CC48" s="71"/>
      <c r="CD48" s="71"/>
      <c r="CE48" s="71"/>
      <c r="CF48" s="71"/>
      <c r="CG48" s="21" t="s">
        <v>96</v>
      </c>
      <c r="CH48" s="21"/>
      <c r="CI48" s="21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</row>
    <row r="49" spans="1:134" s="15" customFormat="1" ht="12.75" customHeight="1">
      <c r="A49" s="15" t="s">
        <v>97</v>
      </c>
      <c r="H49" s="21"/>
      <c r="I49" s="21"/>
      <c r="J49" s="21"/>
      <c r="K49" s="21"/>
      <c r="L49" s="21"/>
      <c r="M49" s="69" t="str">
        <f>IF((данные!D57&gt;0),данные!D57,"")</f>
        <v>ОВД Тушино</v>
      </c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</row>
    <row r="50" spans="90:134" s="15" customFormat="1" ht="10.5" customHeight="1"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</row>
    <row r="51" spans="90:112" s="15" customFormat="1" ht="18.75" customHeight="1">
      <c r="CL51" s="73" t="s">
        <v>98</v>
      </c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</row>
    <row r="52" spans="1:134" s="15" customFormat="1" ht="9.75">
      <c r="A52" s="20" t="s">
        <v>99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74"/>
      <c r="AD52" s="74"/>
      <c r="AE52" s="74"/>
      <c r="AF52" s="74"/>
      <c r="AG52" s="74"/>
      <c r="AH52" s="15" t="s">
        <v>95</v>
      </c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28">
        <v>20</v>
      </c>
      <c r="AZ52" s="28"/>
      <c r="BA52" s="28"/>
      <c r="BB52" s="28"/>
      <c r="BC52" s="31"/>
      <c r="BD52" s="31"/>
      <c r="BE52" s="31"/>
      <c r="BF52" s="15" t="s">
        <v>96</v>
      </c>
      <c r="BK52" s="20" t="s">
        <v>100</v>
      </c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</row>
    <row r="53" spans="63:134" s="15" customFormat="1" ht="9.75"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</row>
    <row r="54" spans="63:134" s="15" customFormat="1" ht="2.25" customHeight="1"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</row>
    <row r="55" spans="1:134" s="15" customFormat="1" ht="7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3" t="s">
        <v>38</v>
      </c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</row>
    <row r="56" spans="60:74" s="15" customFormat="1" ht="6" customHeight="1"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60:74" s="15" customFormat="1" ht="3" customHeight="1"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</row>
    <row r="58" spans="1:256" s="27" customFormat="1" ht="9.75">
      <c r="A58" s="27" t="s">
        <v>101</v>
      </c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27" customFormat="1" ht="9.75">
      <c r="A59" s="27" t="s">
        <v>102</v>
      </c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27" customFormat="1" ht="9.75">
      <c r="A60" s="27" t="s">
        <v>103</v>
      </c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134" s="15" customFormat="1" ht="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</row>
    <row r="62" spans="1:112" s="15" customFormat="1" ht="12.75" customHeight="1">
      <c r="A62" s="20" t="s">
        <v>104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</row>
    <row r="63" spans="1:134" s="15" customFormat="1" ht="13.5" customHeight="1">
      <c r="A63" s="47" t="s">
        <v>89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67" t="s">
        <v>90</v>
      </c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</row>
    <row r="64" spans="1:134" s="15" customFormat="1" ht="12.75" customHeight="1">
      <c r="A64" s="21" t="s">
        <v>91</v>
      </c>
      <c r="B64" s="21"/>
      <c r="C64" s="21"/>
      <c r="D64" s="21"/>
      <c r="E64" s="21"/>
      <c r="F64" s="21"/>
      <c r="G64" s="21"/>
      <c r="H64" s="75" t="str">
        <f>I47</f>
        <v>иванова марья петровна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</row>
    <row r="65" spans="1:134" s="15" customFormat="1" ht="13.5" customHeight="1">
      <c r="A65" s="76" t="s">
        <v>92</v>
      </c>
      <c r="B65" s="76"/>
      <c r="C65" s="76"/>
      <c r="D65" s="76"/>
      <c r="E65" s="76"/>
      <c r="F65" s="76"/>
      <c r="G65" s="76"/>
      <c r="H65" s="69" t="str">
        <f>H48</f>
        <v>27 25</v>
      </c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51" t="s">
        <v>93</v>
      </c>
      <c r="U65" s="51"/>
      <c r="V65" s="51"/>
      <c r="W65" s="51"/>
      <c r="X65" s="51"/>
      <c r="Y65" s="51"/>
      <c r="Z65" s="51"/>
      <c r="AA65" s="51"/>
      <c r="AB65" s="69">
        <f>AB48</f>
        <v>123456</v>
      </c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77" t="s">
        <v>94</v>
      </c>
      <c r="AT65" s="77"/>
      <c r="AU65" s="77"/>
      <c r="AV65" s="77"/>
      <c r="AW65" s="77"/>
      <c r="AX65" s="77"/>
      <c r="AY65" s="77"/>
      <c r="AZ65" s="77"/>
      <c r="BA65" s="77"/>
      <c r="BB65" s="69">
        <f>BB48</f>
        <v>15</v>
      </c>
      <c r="BC65" s="69"/>
      <c r="BD65" s="69"/>
      <c r="BE65" s="69"/>
      <c r="BF65" s="69"/>
      <c r="BG65" s="21" t="s">
        <v>95</v>
      </c>
      <c r="BH65" s="21"/>
      <c r="BI65" s="21"/>
      <c r="BJ65" s="69" t="str">
        <f>BJ48</f>
        <v>января</v>
      </c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21"/>
      <c r="BY65" s="69">
        <f>BY48</f>
        <v>1983</v>
      </c>
      <c r="BZ65" s="69"/>
      <c r="CA65" s="69"/>
      <c r="CB65" s="69"/>
      <c r="CC65" s="69"/>
      <c r="CD65" s="69"/>
      <c r="CE65" s="69"/>
      <c r="CF65" s="69"/>
      <c r="CG65" s="21" t="s">
        <v>96</v>
      </c>
      <c r="CH65" s="21"/>
      <c r="CI65" s="21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</row>
    <row r="66" spans="1:134" s="15" customFormat="1" ht="12.75" customHeight="1">
      <c r="A66" s="21" t="s">
        <v>97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9" t="str">
        <f>M49</f>
        <v>ОВД Тушино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</row>
    <row r="67" spans="1:134" s="15" customFormat="1" ht="10.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</row>
    <row r="68" spans="1:112" s="15" customFormat="1" ht="21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L68" s="73" t="s">
        <v>98</v>
      </c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</row>
    <row r="69" spans="1:116" s="15" customFormat="1" ht="6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34" s="15" customFormat="1" ht="17.25" customHeight="1">
      <c r="A70" s="20" t="s">
        <v>100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DI70" s="67" t="s">
        <v>105</v>
      </c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</row>
    <row r="71" spans="1:134" s="15" customFormat="1" ht="19.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</row>
    <row r="72" spans="113:134" s="15" customFormat="1" ht="6" customHeight="1"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</row>
    <row r="73" spans="1:134" s="15" customFormat="1" ht="15.75" customHeight="1">
      <c r="A73" s="15" t="s">
        <v>99</v>
      </c>
      <c r="AC73" s="74"/>
      <c r="AD73" s="74"/>
      <c r="AE73" s="74"/>
      <c r="AF73" s="74"/>
      <c r="AG73" s="74"/>
      <c r="AH73" s="15" t="s">
        <v>95</v>
      </c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28">
        <v>20</v>
      </c>
      <c r="AZ73" s="28"/>
      <c r="BA73" s="28"/>
      <c r="BB73" s="28"/>
      <c r="BC73" s="31"/>
      <c r="BD73" s="31"/>
      <c r="BE73" s="31"/>
      <c r="BF73" s="15" t="s">
        <v>96</v>
      </c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</row>
    <row r="74" spans="29:134" s="15" customFormat="1" ht="7.5" customHeight="1">
      <c r="AC74" s="27"/>
      <c r="AD74" s="27"/>
      <c r="AE74" s="27"/>
      <c r="AF74" s="27"/>
      <c r="AG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4"/>
      <c r="AZ74" s="24"/>
      <c r="BA74" s="24"/>
      <c r="BB74" s="24"/>
      <c r="BC74" s="29"/>
      <c r="BD74" s="29"/>
      <c r="BE74" s="29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</row>
    <row r="75" spans="90:112" s="15" customFormat="1" ht="10.5" customHeight="1">
      <c r="CL75" s="19" t="s">
        <v>106</v>
      </c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</row>
    <row r="76" spans="90:112" s="15" customFormat="1" ht="3.75" customHeight="1"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</row>
    <row r="77" spans="1:134" s="15" customFormat="1" ht="7.5" customHeight="1">
      <c r="A77" s="10"/>
      <c r="B77" s="10"/>
      <c r="DC77" s="10"/>
      <c r="DD77" s="10"/>
      <c r="EC77" s="10"/>
      <c r="ED77" s="10"/>
    </row>
    <row r="78" ht="3" customHeight="1"/>
  </sheetData>
  <sheetProtection selectLockedCells="1" selectUnlockedCells="1"/>
  <mergeCells count="502">
    <mergeCell ref="A1:ED1"/>
    <mergeCell ref="A2:B2"/>
    <mergeCell ref="EC2:ED2"/>
    <mergeCell ref="A3:ED3"/>
    <mergeCell ref="A4:I4"/>
    <mergeCell ref="J4:K4"/>
    <mergeCell ref="M4:N4"/>
    <mergeCell ref="P4:Q4"/>
    <mergeCell ref="S4:T4"/>
    <mergeCell ref="V4:W4"/>
    <mergeCell ref="Y4:Z4"/>
    <mergeCell ref="AB4:AC4"/>
    <mergeCell ref="AE4:AF4"/>
    <mergeCell ref="AH4:AI4"/>
    <mergeCell ref="AK4:AL4"/>
    <mergeCell ref="AN4:AO4"/>
    <mergeCell ref="AQ4:AR4"/>
    <mergeCell ref="AT4:AU4"/>
    <mergeCell ref="AW4:AX4"/>
    <mergeCell ref="AZ4:BA4"/>
    <mergeCell ref="BC4:BD4"/>
    <mergeCell ref="BF4:BG4"/>
    <mergeCell ref="BI4:BJ4"/>
    <mergeCell ref="BL4:BM4"/>
    <mergeCell ref="BO4:BP4"/>
    <mergeCell ref="BR4:BS4"/>
    <mergeCell ref="BU4:BV4"/>
    <mergeCell ref="BX4:BY4"/>
    <mergeCell ref="CA4:CB4"/>
    <mergeCell ref="CD4:CE4"/>
    <mergeCell ref="CG4:CH4"/>
    <mergeCell ref="CJ4:CK4"/>
    <mergeCell ref="CM4:CN4"/>
    <mergeCell ref="CP4:CQ4"/>
    <mergeCell ref="CS4:CT4"/>
    <mergeCell ref="CV4:CW4"/>
    <mergeCell ref="CY4:CZ4"/>
    <mergeCell ref="DB4:DC4"/>
    <mergeCell ref="DE4:DF4"/>
    <mergeCell ref="DH4:DI4"/>
    <mergeCell ref="DK4:DL4"/>
    <mergeCell ref="DN4:DO4"/>
    <mergeCell ref="DQ4:DR4"/>
    <mergeCell ref="DT4:DU4"/>
    <mergeCell ref="DW4:DX4"/>
    <mergeCell ref="DZ4:EA4"/>
    <mergeCell ref="EC4:ED4"/>
    <mergeCell ref="G6:H6"/>
    <mergeCell ref="J6:K6"/>
    <mergeCell ref="M6:N6"/>
    <mergeCell ref="P6:Q6"/>
    <mergeCell ref="S6:T6"/>
    <mergeCell ref="V6:W6"/>
    <mergeCell ref="Y6:Z6"/>
    <mergeCell ref="AB6:AC6"/>
    <mergeCell ref="AE6:AF6"/>
    <mergeCell ref="AH6:AI6"/>
    <mergeCell ref="AK6:AL6"/>
    <mergeCell ref="AN6:AO6"/>
    <mergeCell ref="AQ6:AR6"/>
    <mergeCell ref="AT6:AU6"/>
    <mergeCell ref="AW6:AX6"/>
    <mergeCell ref="AZ6:BA6"/>
    <mergeCell ref="BC6:BD6"/>
    <mergeCell ref="BF6:BG6"/>
    <mergeCell ref="BI6:BJ6"/>
    <mergeCell ref="BL6:BM6"/>
    <mergeCell ref="BO6:BP6"/>
    <mergeCell ref="BQ6:CC6"/>
    <mergeCell ref="CD6:CE6"/>
    <mergeCell ref="CG6:CH6"/>
    <mergeCell ref="CJ6:CK6"/>
    <mergeCell ref="CM6:CN6"/>
    <mergeCell ref="CP6:CQ6"/>
    <mergeCell ref="CS6:CT6"/>
    <mergeCell ref="CV6:CW6"/>
    <mergeCell ref="CY6:CZ6"/>
    <mergeCell ref="DB6:DC6"/>
    <mergeCell ref="DE6:DF6"/>
    <mergeCell ref="DH6:DI6"/>
    <mergeCell ref="DK6:DL6"/>
    <mergeCell ref="DN6:DO6"/>
    <mergeCell ref="DQ6:DR6"/>
    <mergeCell ref="DT6:DU6"/>
    <mergeCell ref="DW6:DX6"/>
    <mergeCell ref="DZ6:EA6"/>
    <mergeCell ref="EC6:ED6"/>
    <mergeCell ref="DC7:DD7"/>
    <mergeCell ref="A8:J8"/>
    <mergeCell ref="K8:L8"/>
    <mergeCell ref="M8:R8"/>
    <mergeCell ref="S8:T8"/>
    <mergeCell ref="AK8:AL8"/>
    <mergeCell ref="AN8:AO8"/>
    <mergeCell ref="AQ8:AR8"/>
    <mergeCell ref="AT8:AU8"/>
    <mergeCell ref="AW8:AX8"/>
    <mergeCell ref="AZ8:BA8"/>
    <mergeCell ref="BC8:BD8"/>
    <mergeCell ref="BF8:BG8"/>
    <mergeCell ref="BI8:BJ8"/>
    <mergeCell ref="BL8:BM8"/>
    <mergeCell ref="BO8:BP8"/>
    <mergeCell ref="BR8:BS8"/>
    <mergeCell ref="BU8:BV8"/>
    <mergeCell ref="BX8:BY8"/>
    <mergeCell ref="CA8:CB8"/>
    <mergeCell ref="CD8:CE8"/>
    <mergeCell ref="CG8:CH8"/>
    <mergeCell ref="CJ8:CK8"/>
    <mergeCell ref="CM8:CN8"/>
    <mergeCell ref="CP8:CQ8"/>
    <mergeCell ref="CS8:CT8"/>
    <mergeCell ref="CV8:CW8"/>
    <mergeCell ref="CY8:CZ8"/>
    <mergeCell ref="DB8:DC8"/>
    <mergeCell ref="DE8:DF8"/>
    <mergeCell ref="DH8:DI8"/>
    <mergeCell ref="DK8:DL8"/>
    <mergeCell ref="DN8:DO8"/>
    <mergeCell ref="DQ8:DR8"/>
    <mergeCell ref="DT8:DU8"/>
    <mergeCell ref="DW8:DX8"/>
    <mergeCell ref="DZ8:EA8"/>
    <mergeCell ref="EC8:ED8"/>
    <mergeCell ref="A10:V10"/>
    <mergeCell ref="W10:X10"/>
    <mergeCell ref="Z10:AA10"/>
    <mergeCell ref="AB10:AJ10"/>
    <mergeCell ref="AK10:AL10"/>
    <mergeCell ref="AN10:AO10"/>
    <mergeCell ref="AP10:AU10"/>
    <mergeCell ref="AV10:AW10"/>
    <mergeCell ref="AY10:AZ10"/>
    <mergeCell ref="BB10:BC10"/>
    <mergeCell ref="BE10:BF10"/>
    <mergeCell ref="BH10:BZ10"/>
    <mergeCell ref="CA10:CB10"/>
    <mergeCell ref="CD10:CE10"/>
    <mergeCell ref="CG10:CH10"/>
    <mergeCell ref="CJ10:CK10"/>
    <mergeCell ref="CM10:CN10"/>
    <mergeCell ref="CP10:CQ10"/>
    <mergeCell ref="CS10:CT10"/>
    <mergeCell ref="CV10:CW10"/>
    <mergeCell ref="CY10:CZ10"/>
    <mergeCell ref="DB10:DC10"/>
    <mergeCell ref="DE10:DF10"/>
    <mergeCell ref="DH10:DI10"/>
    <mergeCell ref="DK10:DL10"/>
    <mergeCell ref="DN10:DO10"/>
    <mergeCell ref="DQ10:DR10"/>
    <mergeCell ref="DT10:DU10"/>
    <mergeCell ref="DW10:DX10"/>
    <mergeCell ref="DZ10:EA10"/>
    <mergeCell ref="EC10:ED10"/>
    <mergeCell ref="A12:AO12"/>
    <mergeCell ref="AP12:AQ12"/>
    <mergeCell ref="AS12:AT12"/>
    <mergeCell ref="AV12:AW12"/>
    <mergeCell ref="AY12:AZ12"/>
    <mergeCell ref="BB12:BC12"/>
    <mergeCell ref="BE12:BF12"/>
    <mergeCell ref="BH12:BI12"/>
    <mergeCell ref="CI12:CV12"/>
    <mergeCell ref="CW12:CX12"/>
    <mergeCell ref="CZ12:DA12"/>
    <mergeCell ref="DB12:DI12"/>
    <mergeCell ref="DJ12:DK12"/>
    <mergeCell ref="DM12:DN12"/>
    <mergeCell ref="DO12:DS12"/>
    <mergeCell ref="DT12:DU12"/>
    <mergeCell ref="DW12:DX12"/>
    <mergeCell ref="DZ12:EA12"/>
    <mergeCell ref="EC12:ED12"/>
    <mergeCell ref="A14:G14"/>
    <mergeCell ref="H14:I14"/>
    <mergeCell ref="K14:L14"/>
    <mergeCell ref="N14:O14"/>
    <mergeCell ref="Q14:R14"/>
    <mergeCell ref="T14:U14"/>
    <mergeCell ref="W14:X14"/>
    <mergeCell ref="Y14:AG14"/>
    <mergeCell ref="AH14:AI14"/>
    <mergeCell ref="AK14:AL14"/>
    <mergeCell ref="AN14:AO14"/>
    <mergeCell ref="AQ14:AR14"/>
    <mergeCell ref="AT14:AU14"/>
    <mergeCell ref="AW14:AX14"/>
    <mergeCell ref="AZ14:BA14"/>
    <mergeCell ref="BC14:BD14"/>
    <mergeCell ref="BF14:BG14"/>
    <mergeCell ref="BI14:BJ14"/>
    <mergeCell ref="BL14:BM14"/>
    <mergeCell ref="BO14:BP14"/>
    <mergeCell ref="A16:ED16"/>
    <mergeCell ref="A17:B17"/>
    <mergeCell ref="D17:E17"/>
    <mergeCell ref="G17:H17"/>
    <mergeCell ref="J17:K17"/>
    <mergeCell ref="M17:N17"/>
    <mergeCell ref="P17:Q17"/>
    <mergeCell ref="S17:T17"/>
    <mergeCell ref="V17:W17"/>
    <mergeCell ref="Y17:Z17"/>
    <mergeCell ref="AB17:AC17"/>
    <mergeCell ref="AE17:AF17"/>
    <mergeCell ref="AH17:AI17"/>
    <mergeCell ref="AK17:AL17"/>
    <mergeCell ref="AN17:AO17"/>
    <mergeCell ref="AQ17:AR17"/>
    <mergeCell ref="AT17:AU17"/>
    <mergeCell ref="AW17:AX17"/>
    <mergeCell ref="AZ17:BA17"/>
    <mergeCell ref="BC17:BD17"/>
    <mergeCell ref="BF17:BG17"/>
    <mergeCell ref="BI17:BJ17"/>
    <mergeCell ref="BL17:BM17"/>
    <mergeCell ref="A19:O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W19:AX19"/>
    <mergeCell ref="AZ19:BA19"/>
    <mergeCell ref="BC19:BD19"/>
    <mergeCell ref="BF19:BG19"/>
    <mergeCell ref="BI19:BJ19"/>
    <mergeCell ref="BL19:BM19"/>
    <mergeCell ref="BO19:BP19"/>
    <mergeCell ref="BR19:BS19"/>
    <mergeCell ref="BU19:BV19"/>
    <mergeCell ref="BX19:BY19"/>
    <mergeCell ref="CA19:CB19"/>
    <mergeCell ref="CD19:CE19"/>
    <mergeCell ref="CG19:CH19"/>
    <mergeCell ref="CJ19:CK19"/>
    <mergeCell ref="CM19:CN19"/>
    <mergeCell ref="CP19:CQ19"/>
    <mergeCell ref="CS19:CT19"/>
    <mergeCell ref="CV19:CW19"/>
    <mergeCell ref="CY19:CZ19"/>
    <mergeCell ref="DB19:DC19"/>
    <mergeCell ref="DE19:DF19"/>
    <mergeCell ref="DH19:DI19"/>
    <mergeCell ref="DK19:DL19"/>
    <mergeCell ref="DN19:DO19"/>
    <mergeCell ref="DQ19:DR19"/>
    <mergeCell ref="DT19:DU19"/>
    <mergeCell ref="DW19:DX19"/>
    <mergeCell ref="DZ19:EA19"/>
    <mergeCell ref="EC19:ED19"/>
    <mergeCell ref="BU21:BV21"/>
    <mergeCell ref="BX21:BY21"/>
    <mergeCell ref="CJ21:CK21"/>
    <mergeCell ref="CM21:CN21"/>
    <mergeCell ref="A22:ED22"/>
    <mergeCell ref="H24:I24"/>
    <mergeCell ref="K24:L24"/>
    <mergeCell ref="V24:W24"/>
    <mergeCell ref="Y24:Z24"/>
    <mergeCell ref="AG24:AH24"/>
    <mergeCell ref="AJ24:AK24"/>
    <mergeCell ref="AM24:AN24"/>
    <mergeCell ref="AP24:AQ24"/>
    <mergeCell ref="CX25:CY25"/>
    <mergeCell ref="DA25:DB25"/>
    <mergeCell ref="DL25:DM25"/>
    <mergeCell ref="DO25:DP25"/>
    <mergeCell ref="A26:ED26"/>
    <mergeCell ref="BF28:BG28"/>
    <mergeCell ref="BI28:BJ28"/>
    <mergeCell ref="BV28:BW28"/>
    <mergeCell ref="BY28:BZ28"/>
    <mergeCell ref="CJ28:CK28"/>
    <mergeCell ref="BM30:BN30"/>
    <mergeCell ref="BP30:BQ30"/>
    <mergeCell ref="BS30:BT30"/>
    <mergeCell ref="BV30:BW30"/>
    <mergeCell ref="BY30:BZ30"/>
    <mergeCell ref="CB30:CC30"/>
    <mergeCell ref="CE30:CF30"/>
    <mergeCell ref="CH30:DA30"/>
    <mergeCell ref="DB30:DC30"/>
    <mergeCell ref="DE30:DF30"/>
    <mergeCell ref="DH30:DI30"/>
    <mergeCell ref="DK30:DL30"/>
    <mergeCell ref="DN30:DO30"/>
    <mergeCell ref="DQ30:DR30"/>
    <mergeCell ref="DT30:DU30"/>
    <mergeCell ref="DW30:DX30"/>
    <mergeCell ref="DZ30:EA30"/>
    <mergeCell ref="EC30:ED30"/>
    <mergeCell ref="A31:BJ31"/>
    <mergeCell ref="CH31:DF31"/>
    <mergeCell ref="A33:AG33"/>
    <mergeCell ref="AI33:AJ33"/>
    <mergeCell ref="AL33:AM33"/>
    <mergeCell ref="AN33:AU33"/>
    <mergeCell ref="AV33:AW33"/>
    <mergeCell ref="AY33:AZ33"/>
    <mergeCell ref="BB33:BC33"/>
    <mergeCell ref="BE33:BF33"/>
    <mergeCell ref="BH33:BI33"/>
    <mergeCell ref="BK33:BL33"/>
    <mergeCell ref="BN33:BO33"/>
    <mergeCell ref="CE33:CS33"/>
    <mergeCell ref="CU33:CV33"/>
    <mergeCell ref="CX33:CY33"/>
    <mergeCell ref="CZ33:DH33"/>
    <mergeCell ref="DI33:DJ33"/>
    <mergeCell ref="DL33:DM33"/>
    <mergeCell ref="DN33:DS33"/>
    <mergeCell ref="DT33:DU33"/>
    <mergeCell ref="DW33:DX33"/>
    <mergeCell ref="DZ33:EA33"/>
    <mergeCell ref="EC33:ED33"/>
    <mergeCell ref="A35:AD35"/>
    <mergeCell ref="AE35:AF35"/>
    <mergeCell ref="AH35:AI35"/>
    <mergeCell ref="AJ35:AQ35"/>
    <mergeCell ref="AR35:AS35"/>
    <mergeCell ref="AU35:AV35"/>
    <mergeCell ref="AW35:BB35"/>
    <mergeCell ref="BC35:BD35"/>
    <mergeCell ref="BF35:BG35"/>
    <mergeCell ref="BI35:BJ35"/>
    <mergeCell ref="BL35:BM35"/>
    <mergeCell ref="A37:AA37"/>
    <mergeCell ref="AB37:AC37"/>
    <mergeCell ref="AE37:AF37"/>
    <mergeCell ref="AH37:AI37"/>
    <mergeCell ref="AK37:AL37"/>
    <mergeCell ref="AN37:AO37"/>
    <mergeCell ref="AQ37:AR37"/>
    <mergeCell ref="AT37:AU37"/>
    <mergeCell ref="AW37:AX37"/>
    <mergeCell ref="AZ37:BA37"/>
    <mergeCell ref="BC37:BD37"/>
    <mergeCell ref="BF37:BG37"/>
    <mergeCell ref="BI37:BJ37"/>
    <mergeCell ref="BL37:BM37"/>
    <mergeCell ref="BO37:BP37"/>
    <mergeCell ref="BR37:BS37"/>
    <mergeCell ref="BU37:BV37"/>
    <mergeCell ref="BX37:BY37"/>
    <mergeCell ref="CA37:CB37"/>
    <mergeCell ref="CD37:CE37"/>
    <mergeCell ref="CG37:CH37"/>
    <mergeCell ref="CJ37:CK37"/>
    <mergeCell ref="CM37:CN37"/>
    <mergeCell ref="CP37:CQ37"/>
    <mergeCell ref="CS37:CT37"/>
    <mergeCell ref="CV37:CW37"/>
    <mergeCell ref="CY37:CZ37"/>
    <mergeCell ref="DB37:DC37"/>
    <mergeCell ref="DE37:DF37"/>
    <mergeCell ref="DH37:DI37"/>
    <mergeCell ref="DK37:DL37"/>
    <mergeCell ref="DN37:DO37"/>
    <mergeCell ref="DQ37:DR37"/>
    <mergeCell ref="DT37:DU37"/>
    <mergeCell ref="DW37:DX37"/>
    <mergeCell ref="DZ37:EA37"/>
    <mergeCell ref="EC37:ED37"/>
    <mergeCell ref="A39:AS39"/>
    <mergeCell ref="AT39:AU39"/>
    <mergeCell ref="AW39:AX39"/>
    <mergeCell ref="AZ39:BA39"/>
    <mergeCell ref="BC39:BD39"/>
    <mergeCell ref="BF39:BG39"/>
    <mergeCell ref="BI39:BJ39"/>
    <mergeCell ref="BL39:BM39"/>
    <mergeCell ref="BO39:BP39"/>
    <mergeCell ref="BR39:BS39"/>
    <mergeCell ref="BU39:BV39"/>
    <mergeCell ref="BX39:BY39"/>
    <mergeCell ref="CA39:CB39"/>
    <mergeCell ref="CD39:CE39"/>
    <mergeCell ref="CG39:CH39"/>
    <mergeCell ref="CJ39:CK39"/>
    <mergeCell ref="CM39:CN39"/>
    <mergeCell ref="CP39:CQ39"/>
    <mergeCell ref="CS39:CT39"/>
    <mergeCell ref="CV39:CW39"/>
    <mergeCell ref="CY39:CZ39"/>
    <mergeCell ref="DB39:DC39"/>
    <mergeCell ref="DE39:DF39"/>
    <mergeCell ref="DH39:DI39"/>
    <mergeCell ref="DK39:DL39"/>
    <mergeCell ref="DN39:DO39"/>
    <mergeCell ref="DQ39:DR39"/>
    <mergeCell ref="DT39:DU39"/>
    <mergeCell ref="DW39:DX39"/>
    <mergeCell ref="DZ39:EA39"/>
    <mergeCell ref="EC39:ED39"/>
    <mergeCell ref="A41:AP41"/>
    <mergeCell ref="AQ41:AY41"/>
    <mergeCell ref="AZ41:BA41"/>
    <mergeCell ref="BC41:BD41"/>
    <mergeCell ref="BE41:BL41"/>
    <mergeCell ref="BM41:BN41"/>
    <mergeCell ref="BP41:BQ41"/>
    <mergeCell ref="BR41:BW41"/>
    <mergeCell ref="BX41:BY41"/>
    <mergeCell ref="CA41:CB41"/>
    <mergeCell ref="CD41:CE41"/>
    <mergeCell ref="CG41:CH41"/>
    <mergeCell ref="A43:AU43"/>
    <mergeCell ref="AW43:AX43"/>
    <mergeCell ref="AZ43:BA43"/>
    <mergeCell ref="BC43:BD43"/>
    <mergeCell ref="BF43:BG43"/>
    <mergeCell ref="BI43:BJ43"/>
    <mergeCell ref="BL43:BM43"/>
    <mergeCell ref="BO43:BP43"/>
    <mergeCell ref="BR43:BS43"/>
    <mergeCell ref="BU43:BV43"/>
    <mergeCell ref="BX43:BY43"/>
    <mergeCell ref="CA43:CB43"/>
    <mergeCell ref="CD43:CE43"/>
    <mergeCell ref="CG43:CH43"/>
    <mergeCell ref="CJ43:CK43"/>
    <mergeCell ref="CM43:CN43"/>
    <mergeCell ref="CP43:CQ43"/>
    <mergeCell ref="CS43:CT43"/>
    <mergeCell ref="CV43:CW43"/>
    <mergeCell ref="CY43:CZ43"/>
    <mergeCell ref="DB43:DC43"/>
    <mergeCell ref="DE43:DF43"/>
    <mergeCell ref="DH43:DI43"/>
    <mergeCell ref="DK43:DL43"/>
    <mergeCell ref="DN43:DO43"/>
    <mergeCell ref="DQ43:DR43"/>
    <mergeCell ref="DT43:DU43"/>
    <mergeCell ref="DW43:DX43"/>
    <mergeCell ref="DZ43:EA43"/>
    <mergeCell ref="EC43:ED43"/>
    <mergeCell ref="A45:ED45"/>
    <mergeCell ref="A46:DH46"/>
    <mergeCell ref="DI46:ED50"/>
    <mergeCell ref="I47:CI47"/>
    <mergeCell ref="A48:G48"/>
    <mergeCell ref="H48:S48"/>
    <mergeCell ref="T48:AA48"/>
    <mergeCell ref="AB48:AR48"/>
    <mergeCell ref="AS48:BA48"/>
    <mergeCell ref="BB48:BF48"/>
    <mergeCell ref="BJ48:BW48"/>
    <mergeCell ref="BY48:CF48"/>
    <mergeCell ref="M49:CI49"/>
    <mergeCell ref="CL49:DH50"/>
    <mergeCell ref="CL51:DH51"/>
    <mergeCell ref="A52:AB52"/>
    <mergeCell ref="AC52:AG52"/>
    <mergeCell ref="AK52:AX52"/>
    <mergeCell ref="AY52:BB52"/>
    <mergeCell ref="BC52:BE52"/>
    <mergeCell ref="BK52:ED52"/>
    <mergeCell ref="BK53:ED53"/>
    <mergeCell ref="BH55:BV56"/>
    <mergeCell ref="A58:ED58"/>
    <mergeCell ref="A59:ED59"/>
    <mergeCell ref="A60:ED60"/>
    <mergeCell ref="A61:DH61"/>
    <mergeCell ref="A62:DH62"/>
    <mergeCell ref="A63:DH63"/>
    <mergeCell ref="DI63:ED67"/>
    <mergeCell ref="H64:CI64"/>
    <mergeCell ref="A65:G65"/>
    <mergeCell ref="H65:S65"/>
    <mergeCell ref="T65:AA65"/>
    <mergeCell ref="AB65:AR65"/>
    <mergeCell ref="AS65:BA65"/>
    <mergeCell ref="BB65:BF65"/>
    <mergeCell ref="BJ65:BW65"/>
    <mergeCell ref="BY65:CF65"/>
    <mergeCell ref="M66:CI66"/>
    <mergeCell ref="CL66:DH67"/>
    <mergeCell ref="A67:CI67"/>
    <mergeCell ref="A68:CI68"/>
    <mergeCell ref="CL68:DH68"/>
    <mergeCell ref="A69:CI69"/>
    <mergeCell ref="A70:CI70"/>
    <mergeCell ref="DI70:ED74"/>
    <mergeCell ref="A71:CJ71"/>
    <mergeCell ref="AC73:AG73"/>
    <mergeCell ref="AK73:AX73"/>
    <mergeCell ref="AY73:BB73"/>
    <mergeCell ref="BC73:BE73"/>
    <mergeCell ref="CL73:DH74"/>
    <mergeCell ref="CL75:DH75"/>
    <mergeCell ref="A77:B77"/>
    <mergeCell ref="DC77:DD77"/>
    <mergeCell ref="EC77:ED77"/>
  </mergeCells>
  <printOptions horizontalCentered="1"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"/>
  <sheetViews>
    <sheetView tabSelected="1" workbookViewId="0" topLeftCell="A1">
      <selection activeCell="G64" sqref="G64"/>
    </sheetView>
  </sheetViews>
  <sheetFormatPr defaultColWidth="9.00390625" defaultRowHeight="12.75"/>
  <cols>
    <col min="2" max="2" width="37.375" style="0" customWidth="1"/>
    <col min="3" max="3" width="4.375" style="0" customWidth="1"/>
    <col min="4" max="4" width="46.375" style="0" customWidth="1"/>
    <col min="5" max="5" width="3.875" style="0" customWidth="1"/>
  </cols>
  <sheetData>
    <row r="1" spans="1:4" ht="36.75" customHeight="1">
      <c r="A1" s="82" t="s">
        <v>107</v>
      </c>
      <c r="B1" s="82"/>
      <c r="C1" s="82"/>
      <c r="D1" s="82"/>
    </row>
    <row r="2" spans="1:4" ht="31.5">
      <c r="A2" s="83" t="s">
        <v>108</v>
      </c>
      <c r="B2" s="83"/>
      <c r="C2" s="83"/>
      <c r="D2" s="83"/>
    </row>
    <row r="3" ht="63.75" customHeight="1">
      <c r="C3" s="84" t="s">
        <v>109</v>
      </c>
    </row>
    <row r="4" spans="1:4" ht="12.75" customHeight="1">
      <c r="A4" s="85" t="s">
        <v>110</v>
      </c>
      <c r="B4" s="86" t="s">
        <v>111</v>
      </c>
      <c r="C4" s="87">
        <f aca="true" t="shared" si="0" ref="C4:C9">LEN(D4)</f>
        <v>36</v>
      </c>
      <c r="D4" s="88" t="s">
        <v>112</v>
      </c>
    </row>
    <row r="5" spans="1:4" ht="12.75">
      <c r="A5" s="85"/>
      <c r="B5" s="89" t="s">
        <v>113</v>
      </c>
      <c r="C5" s="90">
        <f t="shared" si="0"/>
        <v>36</v>
      </c>
      <c r="D5" s="91" t="str">
        <f>D4</f>
        <v>Управление ФМС по Калужской области </v>
      </c>
    </row>
    <row r="6" spans="1:4" ht="12.75">
      <c r="A6" s="85"/>
      <c r="B6" s="86" t="s">
        <v>111</v>
      </c>
      <c r="C6" s="87">
        <f t="shared" si="0"/>
        <v>36</v>
      </c>
      <c r="D6" s="88" t="s">
        <v>114</v>
      </c>
    </row>
    <row r="7" spans="1:4" ht="12.75">
      <c r="A7" s="85"/>
      <c r="B7" s="89" t="s">
        <v>113</v>
      </c>
      <c r="C7" s="90">
        <f t="shared" si="0"/>
        <v>36</v>
      </c>
      <c r="D7" s="91" t="str">
        <f>D6</f>
        <v>МИФНС России №6 по Калужской области</v>
      </c>
    </row>
    <row r="8" spans="1:4" ht="23.25">
      <c r="A8" s="85"/>
      <c r="B8" s="86" t="s">
        <v>111</v>
      </c>
      <c r="C8" s="87">
        <f t="shared" si="0"/>
        <v>52</v>
      </c>
      <c r="D8" s="88" t="s">
        <v>115</v>
      </c>
    </row>
    <row r="9" spans="1:4" ht="23.25">
      <c r="A9" s="85"/>
      <c r="B9" s="89" t="s">
        <v>113</v>
      </c>
      <c r="C9" s="90">
        <f t="shared" si="0"/>
        <v>52</v>
      </c>
      <c r="D9" s="91" t="str">
        <f>D8</f>
        <v>Государственная инспекция труда по Калужской области</v>
      </c>
    </row>
    <row r="10" spans="1:4" ht="12.75">
      <c r="A10" s="92"/>
      <c r="B10" s="92"/>
      <c r="C10" s="92"/>
      <c r="D10" s="92"/>
    </row>
    <row r="11" spans="1:4" ht="12.75">
      <c r="A11" s="92" t="s">
        <v>116</v>
      </c>
      <c r="D11" s="92"/>
    </row>
    <row r="12" spans="1:5" ht="39" customHeight="1">
      <c r="A12" s="93" t="s">
        <v>117</v>
      </c>
      <c r="B12" s="94" t="s">
        <v>118</v>
      </c>
      <c r="C12" s="95">
        <f>LEN(D12)</f>
        <v>19</v>
      </c>
      <c r="D12" s="96" t="s">
        <v>119</v>
      </c>
      <c r="E12" s="97"/>
    </row>
    <row r="13" spans="1:5" ht="24" customHeight="1">
      <c r="A13" s="93"/>
      <c r="B13" s="98" t="s">
        <v>120</v>
      </c>
      <c r="C13" s="99"/>
      <c r="D13" s="100" t="s">
        <v>121</v>
      </c>
      <c r="E13" s="97"/>
    </row>
    <row r="14" spans="1:5" ht="19.5">
      <c r="A14" s="93"/>
      <c r="B14" s="98" t="s">
        <v>122</v>
      </c>
      <c r="C14" s="101"/>
      <c r="D14" s="102" t="s">
        <v>123</v>
      </c>
      <c r="E14" s="97"/>
    </row>
    <row r="15" spans="1:5" ht="30">
      <c r="A15" s="93"/>
      <c r="B15" s="103" t="s">
        <v>124</v>
      </c>
      <c r="C15" s="104">
        <f>LEN(D15)</f>
        <v>51</v>
      </c>
      <c r="D15" s="105" t="s">
        <v>125</v>
      </c>
      <c r="E15" s="97"/>
    </row>
    <row r="16" spans="1:256" s="59" customFormat="1" ht="23.25">
      <c r="A16" s="93"/>
      <c r="B16" s="106" t="s">
        <v>126</v>
      </c>
      <c r="C16" s="107"/>
      <c r="D16" s="108" t="s">
        <v>127</v>
      </c>
      <c r="E16" s="109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9" customFormat="1" ht="23.25">
      <c r="A17" s="93"/>
      <c r="B17" s="103"/>
      <c r="C17" s="107"/>
      <c r="D17" s="110" t="s">
        <v>128</v>
      </c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9" customFormat="1" ht="12.75">
      <c r="A18" s="93"/>
      <c r="B18" s="111"/>
      <c r="C18" s="112"/>
      <c r="D18" s="113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5" ht="12.75">
      <c r="A19" s="114" t="s">
        <v>129</v>
      </c>
      <c r="B19" s="115" t="s">
        <v>44</v>
      </c>
      <c r="C19" s="116"/>
      <c r="D19" s="117" t="s">
        <v>130</v>
      </c>
      <c r="E19" s="97"/>
    </row>
    <row r="20" spans="1:5" ht="12.75">
      <c r="A20" s="114"/>
      <c r="B20" s="118" t="s">
        <v>45</v>
      </c>
      <c r="C20" s="119"/>
      <c r="D20" s="105" t="s">
        <v>131</v>
      </c>
      <c r="E20" s="97"/>
    </row>
    <row r="21" spans="1:5" ht="12.75">
      <c r="A21" s="114"/>
      <c r="B21" s="118" t="s">
        <v>132</v>
      </c>
      <c r="C21" s="119"/>
      <c r="D21" s="105" t="s">
        <v>133</v>
      </c>
      <c r="E21" s="97"/>
    </row>
    <row r="22" spans="1:5" ht="12.75">
      <c r="A22" s="114"/>
      <c r="B22" s="118" t="s">
        <v>134</v>
      </c>
      <c r="C22" s="119"/>
      <c r="D22" s="105" t="s">
        <v>135</v>
      </c>
      <c r="E22" s="97"/>
    </row>
    <row r="23" spans="1:5" ht="12.75">
      <c r="A23" s="114"/>
      <c r="B23" s="118" t="s">
        <v>136</v>
      </c>
      <c r="C23" s="119"/>
      <c r="D23" s="105" t="s">
        <v>137</v>
      </c>
      <c r="E23" s="97"/>
    </row>
    <row r="24" spans="1:5" ht="12.75">
      <c r="A24" s="114"/>
      <c r="B24" s="118"/>
      <c r="C24" s="119"/>
      <c r="D24" s="105"/>
      <c r="E24" s="97"/>
    </row>
    <row r="25" spans="1:5" ht="19.5">
      <c r="A25" s="114"/>
      <c r="B25" s="98" t="s">
        <v>138</v>
      </c>
      <c r="C25" s="101"/>
      <c r="D25" s="105" t="s">
        <v>139</v>
      </c>
      <c r="E25" s="97"/>
    </row>
    <row r="26" spans="1:5" ht="12.75">
      <c r="A26" s="114"/>
      <c r="B26" s="98" t="s">
        <v>140</v>
      </c>
      <c r="C26" s="101"/>
      <c r="D26" s="105" t="s">
        <v>141</v>
      </c>
      <c r="E26" s="97"/>
    </row>
    <row r="27" spans="1:5" ht="23.25">
      <c r="A27" s="114"/>
      <c r="B27" s="98" t="s">
        <v>55</v>
      </c>
      <c r="C27" s="101"/>
      <c r="D27" s="105" t="s">
        <v>142</v>
      </c>
      <c r="E27" s="97"/>
    </row>
    <row r="28" spans="1:5" ht="38.25">
      <c r="A28" s="114"/>
      <c r="B28" s="98" t="s">
        <v>143</v>
      </c>
      <c r="C28" s="101"/>
      <c r="D28" s="105" t="s">
        <v>144</v>
      </c>
      <c r="E28" s="97"/>
    </row>
    <row r="29" spans="1:5" ht="23.25">
      <c r="A29" s="114"/>
      <c r="B29" s="98" t="s">
        <v>145</v>
      </c>
      <c r="C29" s="101"/>
      <c r="D29" s="105" t="s">
        <v>146</v>
      </c>
      <c r="E29" s="97"/>
    </row>
    <row r="30" spans="1:5" ht="30.75">
      <c r="A30" s="114"/>
      <c r="B30" s="120" t="s">
        <v>147</v>
      </c>
      <c r="C30" s="121"/>
      <c r="D30" s="122" t="s">
        <v>148</v>
      </c>
      <c r="E30" s="97"/>
    </row>
    <row r="31" spans="1:5" ht="23.25">
      <c r="A31" s="114"/>
      <c r="B31" s="106" t="s">
        <v>149</v>
      </c>
      <c r="C31" s="123"/>
      <c r="D31" s="105" t="s">
        <v>150</v>
      </c>
      <c r="E31" s="97"/>
    </row>
    <row r="32" spans="1:17" ht="12.75">
      <c r="A32" s="114"/>
      <c r="B32" s="98" t="s">
        <v>65</v>
      </c>
      <c r="C32" s="101"/>
      <c r="D32" s="105"/>
      <c r="E32" s="10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1"/>
    </row>
    <row r="33" spans="1:5" ht="38.25">
      <c r="A33" s="114"/>
      <c r="B33" s="98" t="s">
        <v>151</v>
      </c>
      <c r="C33" s="101"/>
      <c r="D33" s="102" t="s">
        <v>152</v>
      </c>
      <c r="E33" s="97"/>
    </row>
    <row r="34" spans="1:5" ht="38.25">
      <c r="A34" s="114"/>
      <c r="B34" s="120" t="s">
        <v>153</v>
      </c>
      <c r="C34" s="121"/>
      <c r="D34" s="124" t="s">
        <v>154</v>
      </c>
      <c r="E34" s="97"/>
    </row>
    <row r="35" spans="1:4" ht="49.5">
      <c r="A35" s="114"/>
      <c r="B35" s="125" t="s">
        <v>155</v>
      </c>
      <c r="C35" s="99"/>
      <c r="D35" s="126" t="s">
        <v>156</v>
      </c>
    </row>
    <row r="36" spans="1:4" ht="48">
      <c r="A36" s="114"/>
      <c r="B36" s="98" t="s">
        <v>157</v>
      </c>
      <c r="C36" s="101"/>
      <c r="D36" s="105" t="s">
        <v>158</v>
      </c>
    </row>
    <row r="37" spans="1:4" ht="18.75">
      <c r="A37" s="114"/>
      <c r="B37" s="127" t="s">
        <v>159</v>
      </c>
      <c r="C37" s="128"/>
      <c r="D37" s="129" t="s">
        <v>160</v>
      </c>
    </row>
    <row r="38" spans="1:5" ht="72">
      <c r="A38" s="114"/>
      <c r="B38" s="130" t="s">
        <v>161</v>
      </c>
      <c r="C38" s="131"/>
      <c r="D38" s="117" t="s">
        <v>162</v>
      </c>
      <c r="E38" s="97"/>
    </row>
    <row r="39" spans="1:5" ht="19.5">
      <c r="A39" s="114"/>
      <c r="B39" s="98" t="s">
        <v>163</v>
      </c>
      <c r="C39" s="101"/>
      <c r="D39" s="105" t="s">
        <v>164</v>
      </c>
      <c r="E39" s="97"/>
    </row>
    <row r="40" spans="1:5" ht="19.5">
      <c r="A40" s="114"/>
      <c r="B40" s="98" t="s">
        <v>165</v>
      </c>
      <c r="C40" s="101"/>
      <c r="D40" s="105" t="s">
        <v>166</v>
      </c>
      <c r="E40" s="97"/>
    </row>
    <row r="41" spans="1:5" ht="38.25">
      <c r="A41" s="114"/>
      <c r="B41" s="98" t="s">
        <v>167</v>
      </c>
      <c r="C41" s="101"/>
      <c r="D41" s="105" t="s">
        <v>168</v>
      </c>
      <c r="E41" s="97"/>
    </row>
    <row r="42" spans="1:5" ht="12.75">
      <c r="A42" s="114"/>
      <c r="B42" s="98" t="s">
        <v>169</v>
      </c>
      <c r="C42" s="101"/>
      <c r="D42" s="105" t="s">
        <v>170</v>
      </c>
      <c r="E42" s="97"/>
    </row>
    <row r="43" spans="1:5" ht="12.75">
      <c r="A43" s="114"/>
      <c r="B43" s="98" t="s">
        <v>171</v>
      </c>
      <c r="C43" s="101"/>
      <c r="D43" s="105" t="s">
        <v>172</v>
      </c>
      <c r="E43" s="97"/>
    </row>
    <row r="44" spans="1:5" ht="19.5">
      <c r="A44" s="114"/>
      <c r="B44" s="98" t="s">
        <v>173</v>
      </c>
      <c r="C44" s="101"/>
      <c r="D44" s="105" t="s">
        <v>168</v>
      </c>
      <c r="E44" s="97"/>
    </row>
    <row r="45" spans="1:5" ht="19.5">
      <c r="A45" s="114"/>
      <c r="B45" s="98" t="s">
        <v>174</v>
      </c>
      <c r="C45" s="101"/>
      <c r="D45" s="105" t="s">
        <v>175</v>
      </c>
      <c r="E45" s="97"/>
    </row>
    <row r="46" spans="1:32" ht="27">
      <c r="A46" s="114"/>
      <c r="B46" s="98" t="s">
        <v>176</v>
      </c>
      <c r="C46" s="101"/>
      <c r="D46" s="105" t="s">
        <v>177</v>
      </c>
      <c r="E46" s="10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61"/>
    </row>
    <row r="47" spans="1:5" ht="12.75">
      <c r="A47" s="114"/>
      <c r="B47" s="98" t="s">
        <v>84</v>
      </c>
      <c r="C47" s="101"/>
      <c r="D47" s="105" t="s">
        <v>178</v>
      </c>
      <c r="E47" s="97"/>
    </row>
    <row r="48" spans="1:5" ht="12.75">
      <c r="A48" s="114"/>
      <c r="B48" s="98" t="s">
        <v>85</v>
      </c>
      <c r="C48" s="101"/>
      <c r="D48" s="105" t="s">
        <v>179</v>
      </c>
      <c r="E48" s="97"/>
    </row>
    <row r="49" spans="1:5" ht="27">
      <c r="A49" s="114"/>
      <c r="B49" s="98" t="s">
        <v>180</v>
      </c>
      <c r="C49" s="101"/>
      <c r="D49" s="105" t="s">
        <v>181</v>
      </c>
      <c r="E49" s="97"/>
    </row>
    <row r="50" spans="1:5" ht="23.25">
      <c r="A50" s="114"/>
      <c r="B50" s="132" t="s">
        <v>87</v>
      </c>
      <c r="C50" s="133"/>
      <c r="D50" s="134" t="s">
        <v>182</v>
      </c>
      <c r="E50" s="97"/>
    </row>
    <row r="51" spans="1:4" ht="12.75" customHeight="1">
      <c r="A51" s="135" t="s">
        <v>89</v>
      </c>
      <c r="B51" s="136" t="s">
        <v>183</v>
      </c>
      <c r="C51" s="137"/>
      <c r="D51" s="138" t="s">
        <v>184</v>
      </c>
    </row>
    <row r="52" spans="1:4" ht="12.75">
      <c r="A52" s="135"/>
      <c r="B52" s="118" t="s">
        <v>57</v>
      </c>
      <c r="C52" s="119"/>
      <c r="D52" s="139" t="s">
        <v>185</v>
      </c>
    </row>
    <row r="53" spans="1:4" ht="12.75">
      <c r="A53" s="135"/>
      <c r="B53" s="118" t="s">
        <v>58</v>
      </c>
      <c r="C53" s="119"/>
      <c r="D53" s="140">
        <v>123456</v>
      </c>
    </row>
    <row r="54" spans="1:4" ht="12.75">
      <c r="A54" s="135"/>
      <c r="B54" s="118" t="s">
        <v>186</v>
      </c>
      <c r="C54" s="119"/>
      <c r="D54" s="140">
        <v>15</v>
      </c>
    </row>
    <row r="55" spans="1:4" ht="12.75">
      <c r="A55" s="135"/>
      <c r="B55" s="118" t="s">
        <v>187</v>
      </c>
      <c r="C55" s="119"/>
      <c r="D55" s="140" t="s">
        <v>188</v>
      </c>
    </row>
    <row r="56" spans="1:4" ht="12.75">
      <c r="A56" s="135"/>
      <c r="B56" s="118" t="s">
        <v>53</v>
      </c>
      <c r="C56" s="119"/>
      <c r="D56" s="140">
        <v>1983</v>
      </c>
    </row>
    <row r="57" spans="1:4" ht="56.25" customHeight="1">
      <c r="A57" s="135"/>
      <c r="B57" s="141" t="s">
        <v>97</v>
      </c>
      <c r="C57" s="142"/>
      <c r="D57" s="143" t="s">
        <v>189</v>
      </c>
    </row>
    <row r="58" ht="56.25" customHeight="1"/>
    <row r="59" spans="1:4" ht="38.25" customHeight="1">
      <c r="A59" s="82" t="s">
        <v>190</v>
      </c>
      <c r="B59" s="82"/>
      <c r="C59" s="82"/>
      <c r="D59" s="82"/>
    </row>
    <row r="60" ht="12.75">
      <c r="D60" s="144"/>
    </row>
    <row r="65" ht="12.75">
      <c r="G65">
        <f>IF(EXACT(D22,"м"),"х","")</f>
      </c>
    </row>
  </sheetData>
  <sheetProtection selectLockedCells="1" selectUnlockedCells="1"/>
  <mergeCells count="7">
    <mergeCell ref="A1:D1"/>
    <mergeCell ref="A2:D2"/>
    <mergeCell ref="A4:A9"/>
    <mergeCell ref="A12:A18"/>
    <mergeCell ref="A19:A50"/>
    <mergeCell ref="A51:A57"/>
    <mergeCell ref="A59:D59"/>
  </mergeCells>
  <conditionalFormatting sqref="C4 C6 C8">
    <cfRule type="cellIs" priority="1" dxfId="0" operator="greaterThan" stopIfTrue="1">
      <formula>45</formula>
    </cfRule>
    <cfRule type="cellIs" priority="2" dxfId="1" operator="lessThan" stopIfTrue="1">
      <formula>45</formula>
    </cfRule>
  </conditionalFormatting>
  <conditionalFormatting sqref="C5 C7 C9 C12 C15">
    <cfRule type="cellIs" priority="3" dxfId="0" operator="greaterThan" stopIfTrue="1">
      <formula>90</formula>
    </cfRule>
    <cfRule type="cellIs" priority="4" dxfId="1" operator="lessThan" stopIfTrue="1">
      <formula>90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back-office.su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2011-08-08T07:58:46Z</cp:lastPrinted>
  <dcterms:created xsi:type="dcterms:W3CDTF">2007-11-16T14:39:49Z</dcterms:created>
  <dcterms:modified xsi:type="dcterms:W3CDTF">2011-08-11T13:28:29Z</dcterms:modified>
  <cp:category/>
  <cp:version/>
  <cp:contentType/>
  <cp:contentStatus/>
</cp:coreProperties>
</file>